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kesh\Desktop\"/>
    </mc:Choice>
  </mc:AlternateContent>
  <bookViews>
    <workbookView xWindow="0" yWindow="0" windowWidth="20490" windowHeight="7755"/>
  </bookViews>
  <sheets>
    <sheet name="PPF_Calc" sheetId="1" r:id="rId1"/>
  </sheets>
  <definedNames>
    <definedName name="Z_F5B61A8A_F114_4FAA_AF80_FF31013469FF_.wvu.Cols" localSheetId="0" hidden="1">PPF_Calc!$O:$XFD</definedName>
    <definedName name="Z_F5B61A8A_F114_4FAA_AF80_FF31013469FF_.wvu.Rows" localSheetId="0" hidden="1">PPF_Calc!$206:$1048576,PPF_Calc!$13:$25,PPF_Calc!$27:$37,PPF_Calc!$39:$49,PPF_Calc!$63:$73,PPF_Calc!$75:$85,PPF_Calc!$87:$97,PPF_Calc!$99:$109,PPF_Calc!$111:$121,PPF_Calc!$123:$133,PPF_Calc!$135:$145,PPF_Calc!$147:$157,PPF_Calc!$159:$169,PPF_Calc!$171:$181,PPF_Calc!$183:$191,PPF_Calc!$193:$204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4" i="1" l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B13" i="1" s="1"/>
  <c r="E13" i="1" s="1"/>
  <c r="D13" i="1"/>
  <c r="F5" i="1"/>
  <c r="I6" i="1" s="1"/>
  <c r="B14" i="1" l="1"/>
  <c r="D14" i="1"/>
  <c r="E14" i="1" s="1"/>
  <c r="B15" i="1" s="1"/>
  <c r="C6" i="1"/>
  <c r="E15" i="1" l="1"/>
  <c r="B16" i="1" s="1"/>
  <c r="D15" i="1"/>
  <c r="D16" i="1" l="1"/>
  <c r="E16" i="1"/>
  <c r="B17" i="1" s="1"/>
  <c r="D17" i="1" l="1"/>
  <c r="E17" i="1"/>
  <c r="B18" i="1" s="1"/>
  <c r="D18" i="1" l="1"/>
  <c r="E18" i="1"/>
  <c r="B19" i="1" s="1"/>
  <c r="D19" i="1" l="1"/>
  <c r="E19" i="1"/>
  <c r="B20" i="1" s="1"/>
  <c r="E20" i="1" l="1"/>
  <c r="B21" i="1" s="1"/>
  <c r="D20" i="1"/>
  <c r="D21" i="1" l="1"/>
  <c r="E21" i="1"/>
  <c r="B22" i="1" s="1"/>
  <c r="E22" i="1" l="1"/>
  <c r="B23" i="1" s="1"/>
  <c r="D22" i="1"/>
  <c r="D23" i="1" l="1"/>
  <c r="E23" i="1"/>
  <c r="B24" i="1" s="1"/>
  <c r="D24" i="1" l="1"/>
  <c r="E24" i="1"/>
  <c r="B25" i="1" s="1"/>
  <c r="E25" i="1" l="1"/>
  <c r="B26" i="1" s="1"/>
  <c r="D25" i="1"/>
  <c r="D26" i="1" l="1"/>
  <c r="E26" i="1" s="1"/>
  <c r="B27" i="1" s="1"/>
  <c r="D27" i="1" l="1"/>
  <c r="E27" i="1"/>
  <c r="B28" i="1" s="1"/>
  <c r="E28" i="1" l="1"/>
  <c r="B29" i="1" s="1"/>
  <c r="E29" i="1" s="1"/>
  <c r="B30" i="1" s="1"/>
  <c r="D28" i="1"/>
  <c r="D29" i="1" s="1"/>
  <c r="E30" i="1" l="1"/>
  <c r="B31" i="1" s="1"/>
  <c r="D30" i="1"/>
  <c r="D31" i="1" l="1"/>
  <c r="E31" i="1"/>
  <c r="B32" i="1" s="1"/>
  <c r="E32" i="1" l="1"/>
  <c r="B33" i="1" s="1"/>
  <c r="D32" i="1"/>
  <c r="E33" i="1" l="1"/>
  <c r="B34" i="1" s="1"/>
  <c r="D33" i="1"/>
  <c r="D34" i="1" l="1"/>
  <c r="E34" i="1"/>
  <c r="B35" i="1" s="1"/>
  <c r="D35" i="1" l="1"/>
  <c r="E35" i="1"/>
  <c r="B36" i="1" s="1"/>
  <c r="E36" i="1" l="1"/>
  <c r="B37" i="1" s="1"/>
  <c r="D36" i="1"/>
  <c r="D37" i="1" l="1"/>
  <c r="E37" i="1"/>
  <c r="B38" i="1" s="1"/>
  <c r="D38" i="1" l="1"/>
  <c r="E38" i="1" s="1"/>
  <c r="B39" i="1" s="1"/>
  <c r="D39" i="1" l="1"/>
  <c r="E39" i="1"/>
  <c r="B40" i="1" s="1"/>
  <c r="E40" i="1" l="1"/>
  <c r="B41" i="1" s="1"/>
  <c r="D40" i="1"/>
  <c r="D41" i="1" l="1"/>
  <c r="E41" i="1"/>
  <c r="B42" i="1" s="1"/>
  <c r="E42" i="1" l="1"/>
  <c r="B43" i="1" s="1"/>
  <c r="D42" i="1"/>
  <c r="D43" i="1" l="1"/>
  <c r="E43" i="1"/>
  <c r="B44" i="1" s="1"/>
  <c r="E44" i="1" l="1"/>
  <c r="B45" i="1" s="1"/>
  <c r="D44" i="1"/>
  <c r="D45" i="1" l="1"/>
  <c r="E45" i="1"/>
  <c r="B46" i="1" s="1"/>
  <c r="E46" i="1" l="1"/>
  <c r="B47" i="1" s="1"/>
  <c r="D46" i="1"/>
  <c r="D47" i="1" l="1"/>
  <c r="E47" i="1"/>
  <c r="B48" i="1" s="1"/>
  <c r="E48" i="1" l="1"/>
  <c r="B49" i="1" s="1"/>
  <c r="D48" i="1"/>
  <c r="D49" i="1" l="1"/>
  <c r="E49" i="1"/>
  <c r="B50" i="1" s="1"/>
  <c r="D50" i="1" l="1"/>
  <c r="E50" i="1" s="1"/>
  <c r="B51" i="1" s="1"/>
  <c r="D51" i="1" l="1"/>
  <c r="E51" i="1"/>
  <c r="B52" i="1" s="1"/>
  <c r="E52" i="1" l="1"/>
  <c r="B53" i="1" s="1"/>
  <c r="D52" i="1"/>
  <c r="D53" i="1" l="1"/>
  <c r="E53" i="1"/>
  <c r="B54" i="1" s="1"/>
  <c r="E54" i="1" l="1"/>
  <c r="B55" i="1" s="1"/>
  <c r="D54" i="1"/>
  <c r="D55" i="1" l="1"/>
  <c r="E55" i="1"/>
  <c r="B56" i="1" s="1"/>
  <c r="E56" i="1" l="1"/>
  <c r="B57" i="1" s="1"/>
  <c r="D56" i="1"/>
  <c r="D57" i="1" l="1"/>
  <c r="E57" i="1"/>
  <c r="B58" i="1" s="1"/>
  <c r="E58" i="1" l="1"/>
  <c r="B59" i="1" s="1"/>
  <c r="D58" i="1"/>
  <c r="D59" i="1" l="1"/>
  <c r="E59" i="1"/>
  <c r="B60" i="1" s="1"/>
  <c r="D60" i="1" l="1"/>
  <c r="E60" i="1"/>
  <c r="B61" i="1" s="1"/>
  <c r="E61" i="1" l="1"/>
  <c r="B62" i="1" s="1"/>
  <c r="D61" i="1"/>
  <c r="D62" i="1" l="1"/>
  <c r="E62" i="1" s="1"/>
  <c r="B63" i="1" s="1"/>
  <c r="D63" i="1" l="1"/>
  <c r="E63" i="1"/>
  <c r="B64" i="1" s="1"/>
  <c r="D64" i="1" l="1"/>
  <c r="E64" i="1"/>
  <c r="B65" i="1" s="1"/>
  <c r="E65" i="1" l="1"/>
  <c r="B66" i="1" s="1"/>
  <c r="D65" i="1"/>
  <c r="E66" i="1" l="1"/>
  <c r="B67" i="1" s="1"/>
  <c r="D66" i="1"/>
  <c r="E67" i="1" l="1"/>
  <c r="B68" i="1" s="1"/>
  <c r="D67" i="1"/>
  <c r="E68" i="1" l="1"/>
  <c r="B69" i="1" s="1"/>
  <c r="D68" i="1"/>
  <c r="E69" i="1" l="1"/>
  <c r="B70" i="1" s="1"/>
  <c r="D69" i="1"/>
  <c r="E70" i="1" l="1"/>
  <c r="B71" i="1" s="1"/>
  <c r="D70" i="1"/>
  <c r="E71" i="1" l="1"/>
  <c r="B72" i="1" s="1"/>
  <c r="D71" i="1"/>
  <c r="E72" i="1" l="1"/>
  <c r="B73" i="1" s="1"/>
  <c r="D72" i="1"/>
  <c r="E73" i="1" l="1"/>
  <c r="B74" i="1" s="1"/>
  <c r="D73" i="1"/>
  <c r="D74" i="1" l="1"/>
  <c r="E74" i="1" s="1"/>
  <c r="B75" i="1" s="1"/>
  <c r="E75" i="1" l="1"/>
  <c r="B76" i="1" s="1"/>
  <c r="D75" i="1"/>
  <c r="E76" i="1" l="1"/>
  <c r="B77" i="1" s="1"/>
  <c r="D76" i="1"/>
  <c r="E77" i="1" l="1"/>
  <c r="B78" i="1" s="1"/>
  <c r="D77" i="1"/>
  <c r="E78" i="1" l="1"/>
  <c r="B79" i="1" s="1"/>
  <c r="D78" i="1"/>
  <c r="E79" i="1" l="1"/>
  <c r="B80" i="1" s="1"/>
  <c r="D79" i="1"/>
  <c r="E80" i="1" l="1"/>
  <c r="B81" i="1" s="1"/>
  <c r="D80" i="1"/>
  <c r="E81" i="1" l="1"/>
  <c r="B82" i="1" s="1"/>
  <c r="D81" i="1"/>
  <c r="E82" i="1" l="1"/>
  <c r="B83" i="1" s="1"/>
  <c r="D82" i="1"/>
  <c r="E83" i="1" l="1"/>
  <c r="B84" i="1" s="1"/>
  <c r="E84" i="1" s="1"/>
  <c r="B85" i="1" s="1"/>
  <c r="E85" i="1" s="1"/>
  <c r="B86" i="1" s="1"/>
  <c r="D83" i="1"/>
  <c r="D84" i="1" s="1"/>
  <c r="D85" i="1" s="1"/>
  <c r="D86" i="1" s="1"/>
  <c r="D87" i="1" s="1"/>
  <c r="E86" i="1" l="1"/>
  <c r="B87" i="1" s="1"/>
  <c r="E87" i="1" s="1"/>
  <c r="B88" i="1" s="1"/>
  <c r="E88" i="1" l="1"/>
  <c r="B89" i="1" s="1"/>
  <c r="E89" i="1" s="1"/>
  <c r="B90" i="1" s="1"/>
  <c r="E90" i="1" s="1"/>
  <c r="B91" i="1" s="1"/>
  <c r="E91" i="1" s="1"/>
  <c r="B92" i="1" s="1"/>
  <c r="D88" i="1"/>
  <c r="D89" i="1" s="1"/>
  <c r="D90" i="1" s="1"/>
  <c r="D91" i="1" s="1"/>
  <c r="E92" i="1" l="1"/>
  <c r="B93" i="1" s="1"/>
  <c r="D92" i="1"/>
  <c r="E93" i="1" l="1"/>
  <c r="B94" i="1" s="1"/>
  <c r="E94" i="1" s="1"/>
  <c r="B95" i="1" s="1"/>
  <c r="D93" i="1"/>
  <c r="D94" i="1" s="1"/>
  <c r="E95" i="1" l="1"/>
  <c r="B96" i="1" s="1"/>
  <c r="E96" i="1" s="1"/>
  <c r="B97" i="1" s="1"/>
  <c r="E97" i="1" s="1"/>
  <c r="B98" i="1" s="1"/>
  <c r="D95" i="1"/>
  <c r="D96" i="1" s="1"/>
  <c r="D97" i="1" s="1"/>
  <c r="D98" i="1" l="1"/>
  <c r="E98" i="1" s="1"/>
  <c r="B99" i="1" s="1"/>
  <c r="E99" i="1" l="1"/>
  <c r="B100" i="1" s="1"/>
  <c r="E100" i="1" s="1"/>
  <c r="B101" i="1" s="1"/>
  <c r="E101" i="1" s="1"/>
  <c r="B102" i="1" s="1"/>
  <c r="D99" i="1"/>
  <c r="D100" i="1" s="1"/>
  <c r="D101" i="1" s="1"/>
  <c r="E102" i="1" l="1"/>
  <c r="B103" i="1" s="1"/>
  <c r="D102" i="1"/>
  <c r="E103" i="1" l="1"/>
  <c r="B104" i="1" s="1"/>
  <c r="E104" i="1" s="1"/>
  <c r="B105" i="1" s="1"/>
  <c r="E105" i="1" s="1"/>
  <c r="B106" i="1" s="1"/>
  <c r="E106" i="1" s="1"/>
  <c r="B107" i="1" s="1"/>
  <c r="E107" i="1" s="1"/>
  <c r="B108" i="1" s="1"/>
  <c r="E108" i="1" s="1"/>
  <c r="B109" i="1" s="1"/>
  <c r="E109" i="1" s="1"/>
  <c r="B110" i="1" s="1"/>
  <c r="D103" i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E110" i="1" l="1"/>
  <c r="B111" i="1" s="1"/>
  <c r="E111" i="1" s="1"/>
  <c r="B112" i="1" s="1"/>
  <c r="E112" i="1" s="1"/>
  <c r="B113" i="1" s="1"/>
  <c r="E113" i="1" s="1"/>
  <c r="B114" i="1" s="1"/>
  <c r="E114" i="1" s="1"/>
  <c r="B115" i="1" s="1"/>
  <c r="E115" i="1" s="1"/>
  <c r="B116" i="1" s="1"/>
  <c r="E116" i="1" s="1"/>
  <c r="B117" i="1" s="1"/>
  <c r="E117" i="1" s="1"/>
  <c r="B118" i="1" s="1"/>
  <c r="E118" i="1" s="1"/>
  <c r="B119" i="1" s="1"/>
  <c r="E119" i="1" s="1"/>
  <c r="B120" i="1" s="1"/>
  <c r="E120" i="1" s="1"/>
  <c r="B121" i="1" s="1"/>
  <c r="E121" i="1" s="1"/>
  <c r="B122" i="1" s="1"/>
  <c r="E122" i="1" s="1"/>
  <c r="B123" i="1" s="1"/>
  <c r="E123" i="1" s="1"/>
  <c r="B124" i="1" s="1"/>
  <c r="E124" i="1" s="1"/>
  <c r="B125" i="1" s="1"/>
  <c r="E125" i="1" s="1"/>
  <c r="B126" i="1" s="1"/>
  <c r="E126" i="1" s="1"/>
  <c r="B127" i="1" s="1"/>
  <c r="E127" i="1" s="1"/>
  <c r="B128" i="1" s="1"/>
  <c r="E128" i="1" s="1"/>
  <c r="B129" i="1" s="1"/>
  <c r="E129" i="1" s="1"/>
  <c r="B130" i="1" s="1"/>
  <c r="E130" i="1" s="1"/>
  <c r="B131" i="1" s="1"/>
  <c r="E131" i="1" s="1"/>
  <c r="B132" i="1" s="1"/>
  <c r="E132" i="1" s="1"/>
  <c r="B133" i="1" s="1"/>
  <c r="E133" i="1" s="1"/>
  <c r="B134" i="1" s="1"/>
  <c r="E134" i="1" s="1"/>
  <c r="B135" i="1" s="1"/>
  <c r="E135" i="1" s="1"/>
  <c r="B136" i="1" s="1"/>
  <c r="E136" i="1" s="1"/>
  <c r="B137" i="1" s="1"/>
  <c r="E137" i="1" s="1"/>
  <c r="B138" i="1" s="1"/>
  <c r="E138" i="1" s="1"/>
  <c r="B139" i="1" s="1"/>
  <c r="E139" i="1" s="1"/>
  <c r="B140" i="1" s="1"/>
  <c r="E140" i="1" s="1"/>
  <c r="B141" i="1" s="1"/>
  <c r="E141" i="1" s="1"/>
  <c r="B142" i="1" s="1"/>
  <c r="E142" i="1" s="1"/>
  <c r="B143" i="1" s="1"/>
  <c r="E143" i="1" s="1"/>
  <c r="B144" i="1" s="1"/>
  <c r="E144" i="1" s="1"/>
  <c r="B145" i="1" s="1"/>
  <c r="E145" i="1" s="1"/>
  <c r="B146" i="1" s="1"/>
  <c r="E146" i="1" s="1"/>
  <c r="B147" i="1" s="1"/>
  <c r="E147" i="1" s="1"/>
  <c r="B148" i="1" s="1"/>
  <c r="E148" i="1" s="1"/>
  <c r="B149" i="1" s="1"/>
  <c r="E149" i="1" s="1"/>
  <c r="B150" i="1" s="1"/>
  <c r="E150" i="1" s="1"/>
  <c r="B151" i="1" s="1"/>
  <c r="E151" i="1" s="1"/>
  <c r="B152" i="1" s="1"/>
  <c r="E152" i="1" s="1"/>
  <c r="B153" i="1" s="1"/>
  <c r="E153" i="1" s="1"/>
  <c r="B154" i="1" s="1"/>
  <c r="E154" i="1" s="1"/>
  <c r="B155" i="1" s="1"/>
  <c r="E155" i="1" s="1"/>
  <c r="B156" i="1" s="1"/>
  <c r="E156" i="1" s="1"/>
  <c r="B157" i="1" s="1"/>
  <c r="E157" i="1" s="1"/>
  <c r="B158" i="1" s="1"/>
  <c r="E158" i="1" s="1"/>
  <c r="B159" i="1" s="1"/>
  <c r="E159" i="1" s="1"/>
  <c r="B160" i="1" s="1"/>
  <c r="E160" i="1" s="1"/>
  <c r="B161" i="1" s="1"/>
  <c r="E161" i="1" s="1"/>
  <c r="B162" i="1" s="1"/>
  <c r="E162" i="1" s="1"/>
  <c r="B163" i="1" s="1"/>
  <c r="E163" i="1" s="1"/>
  <c r="B164" i="1" s="1"/>
  <c r="E164" i="1" s="1"/>
  <c r="B165" i="1" s="1"/>
  <c r="E165" i="1" s="1"/>
  <c r="B166" i="1" s="1"/>
  <c r="E166" i="1" s="1"/>
  <c r="B167" i="1" s="1"/>
  <c r="E167" i="1" s="1"/>
  <c r="B168" i="1" s="1"/>
  <c r="E168" i="1" s="1"/>
  <c r="B169" i="1" s="1"/>
  <c r="E169" i="1" s="1"/>
  <c r="B170" i="1" s="1"/>
  <c r="E170" i="1" s="1"/>
  <c r="B171" i="1" s="1"/>
  <c r="E171" i="1" s="1"/>
  <c r="B172" i="1" s="1"/>
  <c r="E172" i="1" s="1"/>
  <c r="B173" i="1" s="1"/>
  <c r="E173" i="1" s="1"/>
  <c r="B174" i="1" s="1"/>
  <c r="E174" i="1" s="1"/>
  <c r="B175" i="1" s="1"/>
  <c r="E175" i="1" s="1"/>
  <c r="B176" i="1" s="1"/>
  <c r="E176" i="1" s="1"/>
  <c r="B177" i="1" s="1"/>
  <c r="E177" i="1" s="1"/>
  <c r="B178" i="1" s="1"/>
  <c r="E178" i="1" s="1"/>
  <c r="B179" i="1" s="1"/>
  <c r="E179" i="1" s="1"/>
  <c r="B180" i="1" s="1"/>
  <c r="E180" i="1" s="1"/>
  <c r="B181" i="1" s="1"/>
  <c r="E181" i="1" s="1"/>
  <c r="B182" i="1" s="1"/>
  <c r="E182" i="1" s="1"/>
  <c r="B183" i="1" s="1"/>
  <c r="E183" i="1" s="1"/>
  <c r="B184" i="1" s="1"/>
  <c r="E184" i="1" s="1"/>
  <c r="B185" i="1" s="1"/>
  <c r="E185" i="1" s="1"/>
  <c r="B186" i="1" s="1"/>
  <c r="E186" i="1" s="1"/>
  <c r="B187" i="1" s="1"/>
  <c r="E187" i="1" s="1"/>
  <c r="B188" i="1" s="1"/>
  <c r="E188" i="1" s="1"/>
  <c r="B189" i="1" s="1"/>
  <c r="E189" i="1" s="1"/>
  <c r="B190" i="1" s="1"/>
  <c r="E190" i="1" s="1"/>
  <c r="B191" i="1" s="1"/>
  <c r="E191" i="1" s="1"/>
  <c r="B192" i="1" s="1"/>
  <c r="E192" i="1" s="1"/>
  <c r="K6" i="1" s="1"/>
  <c r="K8" i="1" s="1"/>
</calcChain>
</file>

<file path=xl/sharedStrings.xml><?xml version="1.0" encoding="utf-8"?>
<sst xmlns="http://schemas.openxmlformats.org/spreadsheetml/2006/main" count="23" uniqueCount="21">
  <si>
    <t>PPF Calculator for Years 1 to 15</t>
  </si>
  <si>
    <r>
      <rPr>
        <b/>
        <u/>
        <sz val="10"/>
        <rFont val="Arial"/>
        <family val="2"/>
      </rPr>
      <t>Prepared By</t>
    </r>
    <r>
      <rPr>
        <b/>
        <sz val="10"/>
        <rFont val="Arial"/>
        <family val="2"/>
      </rPr>
      <t>:- LOKESH LODHA (lk_jnu10@yahoo.com)</t>
    </r>
  </si>
  <si>
    <t>Account Opening Date</t>
  </si>
  <si>
    <t>Maximum Deposit Limit in a Financial Year</t>
  </si>
  <si>
    <t>Total Amount Deposited</t>
  </si>
  <si>
    <t>Amount After Maturity</t>
  </si>
  <si>
    <t>To Gain More Profit; Always Deposit Money On or</t>
  </si>
  <si>
    <t>Total Interest Earn</t>
  </si>
  <si>
    <t>Before 5th Day of the Month</t>
  </si>
  <si>
    <t>Amount Detail</t>
  </si>
  <si>
    <t>Money Deposit Detail</t>
  </si>
  <si>
    <t>Month</t>
  </si>
  <si>
    <t>Principal</t>
  </si>
  <si>
    <t>Interest Rate</t>
  </si>
  <si>
    <t>Interest</t>
  </si>
  <si>
    <t>Amount (in Rs.)</t>
  </si>
  <si>
    <t>Year</t>
  </si>
  <si>
    <t>Date</t>
  </si>
  <si>
    <t>Amount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</si>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</sst>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&quot;$&quot;#,##0.00_);[Red]\(&quot;$&quot;#,##0.00\)"/>
    <numFmt numFmtId="165" formatCode="[$-14009]dd/mm/yyyy;@"/>
    <numFmt numFmtId="166" formatCode="&quot;Rs.&quot;\ #,##0.00;[Red]&quot;Rs.&quot;\ #,##0.00"/>
    <numFmt numFmtId="167" formatCode="mmm/yyyy"/>
    <numFmt numFmtId="168" formatCode="&quot;Rs.&quot;\ #,##0.00"/>
    <numFmt numFmtId="169" formatCode="[$-14009]dd\-mm\-yy;@"/>
    <numFmt numFmtId="170" formatCode="&quot;Rs.&quot;\ #,##0"/>
  </numFmts>
  <fonts count="13" x14ac:knownFonts="1">
    <font>
      <sz val="10"/>
      <name val="Arial"/>
    </font>
    <font>
      <b/>
      <u/>
      <sz val="20"/>
      <name val="Algerian"/>
      <family val="5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0"/>
      <color rgb="FF97BAE5"/>
      <name val="Arial"/>
      <family val="2"/>
    </font>
    <font>
      <sz val="11"/>
      <name val="Arial"/>
      <family val="2"/>
    </font>
    <font>
      <b/>
      <i/>
      <sz val="12"/>
      <color rgb="FFC00000"/>
      <name val="Arial"/>
      <family val="2"/>
    </font>
    <font>
      <i/>
      <sz val="10"/>
      <color rgb="FF3B07F9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7BAE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theme="9"/>
      </left>
      <right/>
      <top/>
      <bottom/>
      <diagonal/>
    </border>
    <border>
      <left/>
      <right/>
      <top style="medium">
        <color rgb="FFFFFF00"/>
      </top>
      <bottom/>
      <diagonal/>
    </border>
    <border>
      <left/>
      <right style="medium">
        <color rgb="FFFFFF00"/>
      </right>
      <top style="medium">
        <color rgb="FFFFFF00"/>
      </top>
      <bottom/>
      <diagonal/>
    </border>
    <border>
      <left style="medium">
        <color rgb="FFFFFF00"/>
      </left>
      <right/>
      <top/>
      <bottom/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rgb="FFFFFF00"/>
      </right>
      <top/>
      <bottom/>
      <diagonal/>
    </border>
    <border>
      <left style="medium">
        <color rgb="FFFFFF00"/>
      </left>
      <right/>
      <top/>
      <bottom style="medium">
        <color rgb="FFFFFF00"/>
      </bottom>
      <diagonal/>
    </border>
    <border>
      <left/>
      <right/>
      <top/>
      <bottom style="medium">
        <color rgb="FFFFFF00"/>
      </bottom>
      <diagonal/>
    </border>
    <border>
      <left/>
      <right style="medium">
        <color rgb="FFFFFF00"/>
      </right>
      <top/>
      <bottom style="medium">
        <color rgb="FFFFFF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20">
    <xf numFmtId="0" fontId="0" fillId="0" borderId="0" xfId="0"/>
    <xf numFmtId="164" fontId="1" fillId="2" borderId="1" xfId="0" applyNumberFormat="1" applyFont="1" applyFill="1" applyBorder="1" applyAlignment="1" applyProtection="1">
      <alignment horizontal="center" vertical="top"/>
      <protection hidden="1"/>
    </xf>
    <xf numFmtId="164" fontId="1" fillId="2" borderId="0" xfId="0" applyNumberFormat="1" applyFont="1" applyFill="1" applyBorder="1" applyAlignment="1" applyProtection="1">
      <alignment horizontal="center" vertical="top"/>
      <protection hidden="1"/>
    </xf>
    <xf numFmtId="164" fontId="2" fillId="2" borderId="0" xfId="0" applyNumberFormat="1" applyFont="1" applyFill="1" applyBorder="1" applyAlignment="1" applyProtection="1">
      <alignment horizontal="right" vertical="top"/>
      <protection hidden="1"/>
    </xf>
    <xf numFmtId="40" fontId="0" fillId="3" borderId="2" xfId="0" applyNumberFormat="1" applyFill="1" applyBorder="1" applyProtection="1">
      <protection hidden="1"/>
    </xf>
    <xf numFmtId="164" fontId="4" fillId="3" borderId="2" xfId="0" applyNumberFormat="1" applyFont="1" applyFill="1" applyBorder="1" applyAlignment="1" applyProtection="1">
      <protection hidden="1"/>
    </xf>
    <xf numFmtId="164" fontId="5" fillId="3" borderId="2" xfId="0" applyNumberFormat="1" applyFont="1" applyFill="1" applyBorder="1" applyAlignment="1" applyProtection="1">
      <alignment vertical="center"/>
      <protection hidden="1"/>
    </xf>
    <xf numFmtId="40" fontId="4" fillId="3" borderId="2" xfId="0" applyNumberFormat="1" applyFont="1" applyFill="1" applyBorder="1" applyAlignment="1" applyProtection="1">
      <protection hidden="1"/>
    </xf>
    <xf numFmtId="0" fontId="0" fillId="3" borderId="2" xfId="0" applyFill="1" applyBorder="1" applyProtection="1">
      <protection hidden="1"/>
    </xf>
    <xf numFmtId="40" fontId="0" fillId="3" borderId="3" xfId="0" applyNumberFormat="1" applyFill="1" applyBorder="1" applyProtection="1">
      <protection hidden="1"/>
    </xf>
    <xf numFmtId="164" fontId="5" fillId="3" borderId="4" xfId="0" applyNumberFormat="1" applyFont="1" applyFill="1" applyBorder="1" applyAlignment="1" applyProtection="1">
      <alignment horizontal="left" vertical="center"/>
      <protection hidden="1"/>
    </xf>
    <xf numFmtId="164" fontId="4" fillId="3" borderId="0" xfId="0" applyNumberFormat="1" applyFont="1" applyFill="1" applyBorder="1" applyAlignment="1" applyProtection="1">
      <protection hidden="1"/>
    </xf>
    <xf numFmtId="165" fontId="6" fillId="0" borderId="5" xfId="0" applyNumberFormat="1" applyFont="1" applyFill="1" applyBorder="1" applyAlignment="1" applyProtection="1">
      <alignment horizontal="center" vertical="center"/>
    </xf>
    <xf numFmtId="40" fontId="0" fillId="3" borderId="0" xfId="0" applyNumberFormat="1" applyFill="1" applyBorder="1"/>
    <xf numFmtId="40" fontId="0" fillId="3" borderId="0" xfId="0" applyNumberFormat="1" applyFill="1" applyBorder="1" applyProtection="1">
      <protection hidden="1"/>
    </xf>
    <xf numFmtId="164" fontId="5" fillId="3" borderId="0" xfId="0" applyNumberFormat="1" applyFont="1" applyFill="1" applyBorder="1" applyAlignment="1" applyProtection="1">
      <alignment horizontal="left"/>
      <protection hidden="1"/>
    </xf>
    <xf numFmtId="164" fontId="5" fillId="3" borderId="0" xfId="0" applyNumberFormat="1" applyFont="1" applyFill="1" applyBorder="1" applyAlignment="1" applyProtection="1">
      <alignment vertical="center"/>
      <protection hidden="1"/>
    </xf>
    <xf numFmtId="40" fontId="4" fillId="3" borderId="0" xfId="0" applyNumberFormat="1" applyFont="1" applyFill="1" applyBorder="1" applyAlignment="1" applyProtection="1">
      <protection hidden="1"/>
    </xf>
    <xf numFmtId="0" fontId="0" fillId="3" borderId="0" xfId="0" applyFill="1" applyBorder="1" applyProtection="1">
      <protection hidden="1"/>
    </xf>
    <xf numFmtId="166" fontId="6" fillId="0" borderId="5" xfId="0" applyNumberFormat="1" applyFont="1" applyFill="1" applyBorder="1" applyAlignment="1" applyProtection="1">
      <alignment horizontal="center" vertical="center"/>
      <protection locked="0"/>
    </xf>
    <xf numFmtId="40" fontId="0" fillId="3" borderId="6" xfId="0" applyNumberFormat="1" applyFill="1" applyBorder="1" applyProtection="1">
      <protection hidden="1"/>
    </xf>
    <xf numFmtId="40" fontId="0" fillId="3" borderId="4" xfId="0" applyNumberFormat="1" applyFill="1" applyBorder="1" applyProtection="1">
      <protection hidden="1"/>
    </xf>
    <xf numFmtId="14" fontId="7" fillId="3" borderId="0" xfId="0" applyNumberFormat="1" applyFont="1" applyFill="1" applyBorder="1" applyProtection="1">
      <protection hidden="1"/>
    </xf>
    <xf numFmtId="164" fontId="5" fillId="3" borderId="6" xfId="0" applyNumberFormat="1" applyFont="1" applyFill="1" applyBorder="1" applyAlignment="1" applyProtection="1">
      <alignment vertical="center"/>
      <protection hidden="1"/>
    </xf>
    <xf numFmtId="40" fontId="5" fillId="3" borderId="4" xfId="0" applyNumberFormat="1" applyFont="1" applyFill="1" applyBorder="1" applyAlignment="1" applyProtection="1">
      <alignment horizontal="left"/>
      <protection hidden="1"/>
    </xf>
    <xf numFmtId="166" fontId="6" fillId="0" borderId="5" xfId="0" applyNumberFormat="1" applyFont="1" applyFill="1" applyBorder="1" applyAlignment="1" applyProtection="1">
      <alignment horizontal="center" vertical="center"/>
      <protection hidden="1"/>
    </xf>
    <xf numFmtId="40" fontId="5" fillId="3" borderId="0" xfId="0" applyNumberFormat="1" applyFont="1" applyFill="1" applyBorder="1" applyAlignment="1" applyProtection="1">
      <alignment vertical="center"/>
      <protection hidden="1"/>
    </xf>
    <xf numFmtId="2" fontId="8" fillId="3" borderId="0" xfId="0" applyNumberFormat="1" applyFont="1" applyFill="1" applyBorder="1" applyAlignment="1" applyProtection="1">
      <alignment horizontal="left" vertical="center"/>
      <protection hidden="1"/>
    </xf>
    <xf numFmtId="1" fontId="7" fillId="3" borderId="4" xfId="0" applyNumberFormat="1" applyFont="1" applyFill="1" applyBorder="1" applyProtection="1">
      <protection hidden="1"/>
    </xf>
    <xf numFmtId="40" fontId="0" fillId="3" borderId="0" xfId="0" applyNumberFormat="1" applyFill="1" applyBorder="1" applyAlignment="1">
      <alignment vertical="center"/>
    </xf>
    <xf numFmtId="0" fontId="0" fillId="3" borderId="0" xfId="0" applyFill="1" applyBorder="1"/>
    <xf numFmtId="40" fontId="0" fillId="3" borderId="6" xfId="0" applyNumberFormat="1" applyFill="1" applyBorder="1"/>
    <xf numFmtId="164" fontId="9" fillId="3" borderId="4" xfId="0" applyNumberFormat="1" applyFont="1" applyFill="1" applyBorder="1" applyAlignment="1" applyProtection="1">
      <alignment horizontal="left" vertical="center"/>
      <protection hidden="1"/>
    </xf>
    <xf numFmtId="40" fontId="10" fillId="3" borderId="0" xfId="0" applyNumberFormat="1" applyFont="1" applyFill="1" applyBorder="1"/>
    <xf numFmtId="164" fontId="5" fillId="3" borderId="0" xfId="0" applyNumberFormat="1" applyFont="1" applyFill="1" applyBorder="1" applyAlignment="1" applyProtection="1">
      <alignment horizontal="left" vertical="center"/>
      <protection hidden="1"/>
    </xf>
    <xf numFmtId="40" fontId="11" fillId="3" borderId="0" xfId="0" applyNumberFormat="1" applyFont="1" applyFill="1" applyBorder="1"/>
    <xf numFmtId="164" fontId="9" fillId="3" borderId="7" xfId="0" applyNumberFormat="1" applyFont="1" applyFill="1" applyBorder="1" applyAlignment="1">
      <alignment horizontal="left" vertical="center"/>
    </xf>
    <xf numFmtId="40" fontId="10" fillId="3" borderId="8" xfId="0" applyNumberFormat="1" applyFont="1" applyFill="1" applyBorder="1"/>
    <xf numFmtId="40" fontId="0" fillId="3" borderId="8" xfId="0" applyNumberFormat="1" applyFill="1" applyBorder="1"/>
    <xf numFmtId="40" fontId="0" fillId="3" borderId="9" xfId="0" applyNumberFormat="1" applyFill="1" applyBorder="1"/>
    <xf numFmtId="164" fontId="5" fillId="3" borderId="0" xfId="0" applyNumberFormat="1" applyFont="1" applyFill="1" applyBorder="1" applyAlignment="1">
      <alignment vertical="center"/>
    </xf>
    <xf numFmtId="40" fontId="0" fillId="3" borderId="0" xfId="0" applyNumberFormat="1" applyFill="1"/>
    <xf numFmtId="40" fontId="2" fillId="4" borderId="10" xfId="0" applyNumberFormat="1" applyFont="1" applyFill="1" applyBorder="1" applyAlignment="1">
      <alignment horizontal="center"/>
    </xf>
    <xf numFmtId="40" fontId="2" fillId="4" borderId="11" xfId="0" applyNumberFormat="1" applyFont="1" applyFill="1" applyBorder="1" applyAlignment="1">
      <alignment horizontal="center"/>
    </xf>
    <xf numFmtId="40" fontId="2" fillId="4" borderId="12" xfId="0" applyNumberFormat="1" applyFont="1" applyFill="1" applyBorder="1" applyAlignment="1">
      <alignment horizontal="center"/>
    </xf>
    <xf numFmtId="40" fontId="2" fillId="4" borderId="13" xfId="0" applyNumberFormat="1" applyFont="1" applyFill="1" applyBorder="1" applyAlignment="1">
      <alignment horizontal="center"/>
    </xf>
    <xf numFmtId="40" fontId="2" fillId="4" borderId="14" xfId="0" applyNumberFormat="1" applyFont="1" applyFill="1" applyBorder="1" applyAlignment="1">
      <alignment horizontal="center"/>
    </xf>
    <xf numFmtId="40" fontId="2" fillId="4" borderId="15" xfId="0" applyNumberFormat="1" applyFont="1" applyFill="1" applyBorder="1" applyAlignment="1">
      <alignment horizontal="center"/>
    </xf>
    <xf numFmtId="164" fontId="2" fillId="5" borderId="16" xfId="0" applyNumberFormat="1" applyFont="1" applyFill="1" applyBorder="1" applyAlignment="1">
      <alignment horizontal="center"/>
    </xf>
    <xf numFmtId="40" fontId="2" fillId="5" borderId="16" xfId="0" applyNumberFormat="1" applyFont="1" applyFill="1" applyBorder="1" applyAlignment="1">
      <alignment horizontal="center"/>
    </xf>
    <xf numFmtId="40" fontId="2" fillId="5" borderId="17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167" fontId="0" fillId="6" borderId="20" xfId="0" applyNumberFormat="1" applyFill="1" applyBorder="1" applyAlignment="1" applyProtection="1">
      <alignment horizontal="right"/>
      <protection hidden="1"/>
    </xf>
    <xf numFmtId="40" fontId="0" fillId="6" borderId="16" xfId="0" applyNumberFormat="1" applyFill="1" applyBorder="1" applyAlignment="1" applyProtection="1">
      <alignment horizontal="center" vertical="center"/>
      <protection hidden="1"/>
    </xf>
    <xf numFmtId="10" fontId="0" fillId="6" borderId="21" xfId="1" applyNumberFormat="1" applyFont="1" applyFill="1" applyBorder="1" applyAlignment="1" applyProtection="1">
      <alignment horizontal="center" vertical="center"/>
      <protection locked="0"/>
    </xf>
    <xf numFmtId="2" fontId="0" fillId="6" borderId="22" xfId="0" applyNumberFormat="1" applyFill="1" applyBorder="1" applyAlignment="1" applyProtection="1">
      <alignment horizontal="center" vertical="center"/>
      <protection hidden="1"/>
    </xf>
    <xf numFmtId="40" fontId="0" fillId="6" borderId="23" xfId="0" applyNumberFormat="1" applyFill="1" applyBorder="1" applyAlignment="1" applyProtection="1">
      <alignment horizontal="center" vertical="center"/>
      <protection hidden="1"/>
    </xf>
    <xf numFmtId="17" fontId="0" fillId="2" borderId="13" xfId="0" applyNumberFormat="1" applyFill="1" applyBorder="1" applyAlignment="1">
      <alignment horizontal="center" vertical="center"/>
    </xf>
    <xf numFmtId="165" fontId="0" fillId="7" borderId="24" xfId="0" applyNumberFormat="1" applyFill="1" applyBorder="1" applyAlignment="1" applyProtection="1">
      <alignment horizontal="center"/>
      <protection hidden="1"/>
    </xf>
    <xf numFmtId="168" fontId="0" fillId="7" borderId="15" xfId="0" applyNumberFormat="1" applyFill="1" applyBorder="1" applyAlignment="1" applyProtection="1">
      <alignment horizontal="center"/>
      <protection hidden="1"/>
    </xf>
    <xf numFmtId="168" fontId="0" fillId="7" borderId="24" xfId="0" applyNumberFormat="1" applyFill="1" applyBorder="1" applyAlignment="1" applyProtection="1">
      <alignment horizontal="center"/>
      <protection hidden="1"/>
    </xf>
    <xf numFmtId="167" fontId="0" fillId="6" borderId="25" xfId="0" applyNumberFormat="1" applyFill="1" applyBorder="1" applyAlignment="1" applyProtection="1">
      <alignment horizontal="right"/>
      <protection hidden="1"/>
    </xf>
    <xf numFmtId="40" fontId="0" fillId="6" borderId="22" xfId="0" applyNumberFormat="1" applyFill="1" applyBorder="1" applyAlignment="1" applyProtection="1">
      <alignment horizontal="center" vertical="center"/>
      <protection hidden="1"/>
    </xf>
    <xf numFmtId="10" fontId="0" fillId="6" borderId="22" xfId="1" applyNumberFormat="1" applyFont="1" applyFill="1" applyBorder="1" applyAlignment="1" applyProtection="1">
      <alignment horizontal="center" vertical="center"/>
      <protection locked="0"/>
    </xf>
    <xf numFmtId="40" fontId="12" fillId="6" borderId="22" xfId="0" applyNumberFormat="1" applyFont="1" applyFill="1" applyBorder="1" applyAlignment="1" applyProtection="1">
      <alignment horizontal="center" vertical="center"/>
      <protection hidden="1"/>
    </xf>
    <xf numFmtId="17" fontId="0" fillId="0" borderId="26" xfId="0" applyNumberFormat="1" applyBorder="1" applyAlignment="1">
      <alignment horizontal="center" vertical="center"/>
    </xf>
    <xf numFmtId="168" fontId="0" fillId="0" borderId="26" xfId="0" applyNumberFormat="1" applyBorder="1" applyAlignment="1" applyProtection="1">
      <alignment horizontal="center"/>
      <protection hidden="1"/>
    </xf>
    <xf numFmtId="40" fontId="0" fillId="6" borderId="27" xfId="0" applyNumberFormat="1" applyFill="1" applyBorder="1" applyAlignment="1" applyProtection="1">
      <alignment horizontal="center" vertical="center"/>
      <protection hidden="1"/>
    </xf>
    <xf numFmtId="10" fontId="0" fillId="6" borderId="28" xfId="1" applyNumberFormat="1" applyFont="1" applyFill="1" applyBorder="1" applyAlignment="1" applyProtection="1">
      <alignment horizontal="center" vertical="center"/>
      <protection locked="0"/>
    </xf>
    <xf numFmtId="2" fontId="0" fillId="6" borderId="29" xfId="0" applyNumberFormat="1" applyFill="1" applyBorder="1" applyAlignment="1" applyProtection="1">
      <alignment horizontal="center" vertical="center"/>
      <protection hidden="1"/>
    </xf>
    <xf numFmtId="17" fontId="0" fillId="2" borderId="18" xfId="0" applyNumberFormat="1" applyFill="1" applyBorder="1" applyAlignment="1">
      <alignment horizontal="center" vertical="center"/>
    </xf>
    <xf numFmtId="168" fontId="0" fillId="7" borderId="18" xfId="0" applyNumberFormat="1" applyFill="1" applyBorder="1" applyAlignment="1" applyProtection="1">
      <alignment horizontal="center"/>
      <protection hidden="1"/>
    </xf>
    <xf numFmtId="2" fontId="0" fillId="6" borderId="21" xfId="0" applyNumberFormat="1" applyFill="1" applyBorder="1" applyAlignment="1" applyProtection="1">
      <alignment horizontal="center" vertical="center"/>
      <protection hidden="1"/>
    </xf>
    <xf numFmtId="17" fontId="0" fillId="0" borderId="24" xfId="0" applyNumberFormat="1" applyBorder="1" applyAlignment="1">
      <alignment horizontal="center" vertical="center"/>
    </xf>
    <xf numFmtId="168" fontId="0" fillId="0" borderId="24" xfId="0" applyNumberFormat="1" applyBorder="1" applyAlignment="1" applyProtection="1">
      <alignment horizontal="center"/>
      <protection hidden="1"/>
    </xf>
    <xf numFmtId="17" fontId="0" fillId="2" borderId="24" xfId="0" applyNumberFormat="1" applyFill="1" applyBorder="1" applyAlignment="1">
      <alignment horizontal="center" vertical="center"/>
    </xf>
    <xf numFmtId="17" fontId="0" fillId="0" borderId="30" xfId="0" applyNumberFormat="1" applyBorder="1" applyAlignment="1">
      <alignment horizontal="center" vertical="center"/>
    </xf>
    <xf numFmtId="168" fontId="0" fillId="0" borderId="30" xfId="0" applyNumberFormat="1" applyBorder="1" applyAlignment="1" applyProtection="1">
      <alignment horizontal="center"/>
      <protection hidden="1"/>
    </xf>
    <xf numFmtId="40" fontId="0" fillId="6" borderId="21" xfId="0" applyNumberFormat="1" applyFill="1" applyBorder="1" applyAlignment="1" applyProtection="1">
      <alignment horizontal="center" vertical="center"/>
      <protection hidden="1"/>
    </xf>
    <xf numFmtId="40" fontId="0" fillId="6" borderId="17" xfId="0" applyNumberFormat="1" applyFill="1" applyBorder="1" applyAlignment="1" applyProtection="1">
      <alignment horizontal="center" vertical="center"/>
      <protection hidden="1"/>
    </xf>
    <xf numFmtId="168" fontId="0" fillId="0" borderId="24" xfId="0" applyNumberFormat="1" applyFill="1" applyBorder="1" applyAlignment="1" applyProtection="1">
      <alignment horizontal="center"/>
      <protection hidden="1"/>
    </xf>
    <xf numFmtId="168" fontId="0" fillId="0" borderId="26" xfId="0" applyNumberFormat="1" applyFill="1" applyBorder="1" applyAlignment="1" applyProtection="1">
      <alignment horizontal="center"/>
      <protection hidden="1"/>
    </xf>
    <xf numFmtId="165" fontId="0" fillId="7" borderId="24" xfId="0" applyNumberFormat="1" applyFill="1" applyBorder="1" applyAlignment="1" applyProtection="1">
      <alignment horizontal="center"/>
      <protection locked="0"/>
    </xf>
    <xf numFmtId="168" fontId="0" fillId="7" borderId="24" xfId="0" applyNumberFormat="1" applyFill="1" applyBorder="1" applyAlignment="1" applyProtection="1">
      <alignment horizontal="center"/>
      <protection locked="0"/>
    </xf>
    <xf numFmtId="165" fontId="0" fillId="0" borderId="24" xfId="0" applyNumberFormat="1" applyFill="1" applyBorder="1" applyAlignment="1" applyProtection="1">
      <alignment horizontal="center"/>
      <protection locked="0"/>
    </xf>
    <xf numFmtId="168" fontId="11" fillId="0" borderId="24" xfId="0" applyNumberFormat="1" applyFont="1" applyFill="1" applyBorder="1" applyAlignment="1" applyProtection="1">
      <alignment horizontal="center"/>
      <protection locked="0"/>
    </xf>
    <xf numFmtId="165" fontId="11" fillId="0" borderId="24" xfId="0" applyNumberFormat="1" applyFont="1" applyFill="1" applyBorder="1" applyAlignment="1" applyProtection="1">
      <alignment horizontal="center"/>
      <protection locked="0"/>
    </xf>
    <xf numFmtId="168" fontId="0" fillId="0" borderId="24" xfId="0" applyNumberFormat="1" applyFill="1" applyBorder="1" applyAlignment="1" applyProtection="1">
      <alignment horizontal="center"/>
      <protection locked="0"/>
    </xf>
    <xf numFmtId="165" fontId="11" fillId="7" borderId="24" xfId="0" applyNumberFormat="1" applyFont="1" applyFill="1" applyBorder="1" applyAlignment="1" applyProtection="1">
      <alignment horizontal="center"/>
      <protection locked="0"/>
    </xf>
    <xf numFmtId="168" fontId="11" fillId="7" borderId="24" xfId="0" applyNumberFormat="1" applyFont="1" applyFill="1" applyBorder="1" applyAlignment="1" applyProtection="1">
      <alignment horizontal="center"/>
      <protection locked="0"/>
    </xf>
    <xf numFmtId="165" fontId="0" fillId="0" borderId="24" xfId="0" applyNumberFormat="1" applyBorder="1" applyAlignment="1" applyProtection="1">
      <alignment horizontal="center"/>
      <protection locked="0"/>
    </xf>
    <xf numFmtId="168" fontId="0" fillId="0" borderId="24" xfId="0" applyNumberFormat="1" applyBorder="1" applyAlignment="1" applyProtection="1">
      <alignment horizontal="center"/>
      <protection locked="0"/>
    </xf>
    <xf numFmtId="10" fontId="0" fillId="6" borderId="16" xfId="1" applyNumberFormat="1" applyFont="1" applyFill="1" applyBorder="1" applyAlignment="1" applyProtection="1">
      <alignment horizontal="center" vertical="center"/>
      <protection locked="0"/>
    </xf>
    <xf numFmtId="10" fontId="0" fillId="6" borderId="29" xfId="1" applyNumberFormat="1" applyFont="1" applyFill="1" applyBorder="1" applyAlignment="1" applyProtection="1">
      <alignment horizontal="center" vertical="center"/>
      <protection locked="0"/>
    </xf>
    <xf numFmtId="165" fontId="0" fillId="0" borderId="26" xfId="0" applyNumberFormat="1" applyBorder="1" applyAlignment="1" applyProtection="1">
      <alignment horizontal="center"/>
      <protection locked="0"/>
    </xf>
    <xf numFmtId="168" fontId="0" fillId="0" borderId="26" xfId="0" applyNumberFormat="1" applyBorder="1" applyAlignment="1" applyProtection="1">
      <alignment horizontal="center"/>
      <protection locked="0"/>
    </xf>
    <xf numFmtId="165" fontId="0" fillId="7" borderId="18" xfId="0" applyNumberFormat="1" applyFill="1" applyBorder="1" applyAlignment="1" applyProtection="1">
      <alignment horizontal="center"/>
      <protection locked="0"/>
    </xf>
    <xf numFmtId="168" fontId="0" fillId="7" borderId="18" xfId="0" applyNumberFormat="1" applyFill="1" applyBorder="1" applyAlignment="1" applyProtection="1">
      <alignment horizontal="center"/>
      <protection locked="0"/>
    </xf>
    <xf numFmtId="10" fontId="11" fillId="6" borderId="22" xfId="1" applyNumberFormat="1" applyFont="1" applyFill="1" applyBorder="1" applyAlignment="1" applyProtection="1">
      <alignment horizontal="center" vertical="center"/>
      <protection locked="0"/>
    </xf>
    <xf numFmtId="169" fontId="0" fillId="0" borderId="26" xfId="0" applyNumberFormat="1" applyBorder="1" applyAlignment="1" applyProtection="1">
      <alignment horizontal="center"/>
      <protection locked="0"/>
    </xf>
    <xf numFmtId="169" fontId="0" fillId="7" borderId="18" xfId="0" applyNumberFormat="1" applyFill="1" applyBorder="1" applyAlignment="1" applyProtection="1">
      <alignment horizontal="center"/>
      <protection locked="0"/>
    </xf>
    <xf numFmtId="169" fontId="0" fillId="0" borderId="24" xfId="0" applyNumberFormat="1" applyBorder="1" applyAlignment="1" applyProtection="1">
      <alignment horizontal="center"/>
      <protection locked="0"/>
    </xf>
    <xf numFmtId="169" fontId="0" fillId="7" borderId="24" xfId="0" applyNumberFormat="1" applyFill="1" applyBorder="1" applyAlignment="1" applyProtection="1">
      <alignment horizontal="center"/>
      <protection locked="0"/>
    </xf>
    <xf numFmtId="2" fontId="0" fillId="6" borderId="31" xfId="0" applyNumberFormat="1" applyFill="1" applyBorder="1" applyAlignment="1" applyProtection="1">
      <alignment horizontal="center" vertical="center"/>
      <protection hidden="1"/>
    </xf>
    <xf numFmtId="2" fontId="0" fillId="6" borderId="32" xfId="0" applyNumberFormat="1" applyFill="1" applyBorder="1" applyAlignment="1" applyProtection="1">
      <alignment horizontal="center" vertical="center"/>
      <protection hidden="1"/>
    </xf>
    <xf numFmtId="40" fontId="0" fillId="6" borderId="33" xfId="0" applyNumberFormat="1" applyFill="1" applyBorder="1" applyAlignment="1" applyProtection="1">
      <alignment horizontal="center" vertical="center"/>
      <protection hidden="1"/>
    </xf>
    <xf numFmtId="40" fontId="0" fillId="0" borderId="0" xfId="0" applyNumberFormat="1" applyProtection="1"/>
    <xf numFmtId="40" fontId="0" fillId="0" borderId="0" xfId="0" applyNumberFormat="1" applyProtection="1">
      <protection hidden="1"/>
    </xf>
    <xf numFmtId="17" fontId="0" fillId="8" borderId="0" xfId="0" applyNumberFormat="1" applyFill="1" applyBorder="1" applyAlignment="1">
      <alignment horizontal="center" vertical="center"/>
    </xf>
    <xf numFmtId="165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  <xf numFmtId="170" fontId="0" fillId="0" borderId="0" xfId="0" applyNumberFormat="1" applyProtection="1">
      <protection locked="0"/>
    </xf>
    <xf numFmtId="0" fontId="0" fillId="0" borderId="0" xfId="0" applyAlignment="1">
      <alignment horizontal="center" vertical="center"/>
    </xf>
    <xf numFmtId="168" fontId="0" fillId="0" borderId="0" xfId="0" applyNumberFormat="1"/>
    <xf numFmtId="165" fontId="0" fillId="0" borderId="30" xfId="0" applyNumberFormat="1" applyBorder="1" applyAlignment="1" applyProtection="1">
      <alignment horizontal="center"/>
      <protection locked="0"/>
    </xf>
    <xf numFmtId="168" fontId="0" fillId="0" borderId="30" xfId="0" applyNumberFormat="1" applyBorder="1" applyAlignment="1" applyProtection="1">
      <alignment horizontal="center"/>
      <protection locked="0"/>
    </xf>
    <xf numFmtId="165" fontId="0" fillId="0" borderId="26" xfId="0" applyNumberFormat="1" applyFill="1" applyBorder="1" applyAlignment="1" applyProtection="1">
      <alignment horizontal="center"/>
      <protection locked="0"/>
    </xf>
    <xf numFmtId="168" fontId="0" fillId="0" borderId="26" xfId="0" applyNumberFormat="1" applyFill="1" applyBorder="1" applyAlignment="1" applyProtection="1">
      <alignment horizontal="center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205"/>
  <sheetViews>
    <sheetView showGridLines="0" tabSelected="1" zoomScaleNormal="100" workbookViewId="0">
      <selection activeCell="C13" sqref="C13"/>
    </sheetView>
  </sheetViews>
  <sheetFormatPr defaultColWidth="0" defaultRowHeight="12.75" zeroHeight="1" outlineLevelRow="1" x14ac:dyDescent="0.2"/>
  <cols>
    <col min="1" max="1" width="11.7109375" customWidth="1"/>
    <col min="2" max="2" width="16.140625" style="109" customWidth="1"/>
    <col min="3" max="3" width="16.7109375" style="109" customWidth="1"/>
    <col min="4" max="4" width="11.42578125" style="109" customWidth="1"/>
    <col min="5" max="5" width="15.42578125" style="109" customWidth="1"/>
    <col min="6" max="6" width="7" customWidth="1"/>
    <col min="7" max="7" width="9.140625" style="114" customWidth="1"/>
    <col min="8" max="8" width="12.5703125" style="113" bestFit="1" customWidth="1"/>
    <col min="9" max="9" width="14.28515625" style="113" bestFit="1" customWidth="1"/>
    <col min="10" max="10" width="12.85546875" style="113" customWidth="1"/>
    <col min="11" max="11" width="17" style="113" bestFit="1" customWidth="1"/>
    <col min="12" max="12" width="13" style="113" customWidth="1"/>
    <col min="13" max="13" width="0.28515625" customWidth="1"/>
    <col min="14" max="14" width="0.140625" customWidth="1"/>
    <col min="15" max="16383" width="0.28515625" hidden="1"/>
    <col min="16384" max="16384" width="0.28515625" hidden="1" customWidth="1"/>
  </cols>
  <sheetData>
    <row r="1" spans="1:12" ht="30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.75" customHeight="1" thickBo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thickBot="1" x14ac:dyDescent="0.3">
      <c r="A3" s="4"/>
      <c r="B3" s="5"/>
      <c r="C3" s="5"/>
      <c r="D3" s="4"/>
      <c r="E3" s="4"/>
      <c r="F3" s="4"/>
      <c r="G3" s="6"/>
      <c r="H3" s="7"/>
      <c r="I3" s="8"/>
      <c r="J3" s="4"/>
      <c r="K3" s="4"/>
      <c r="L3" s="9"/>
    </row>
    <row r="4" spans="1:12" ht="16.5" thickBot="1" x14ac:dyDescent="0.3">
      <c r="A4" s="10" t="s">
        <v>2</v>
      </c>
      <c r="B4" s="11"/>
      <c r="C4" s="12"/>
      <c r="D4" s="13"/>
      <c r="E4" s="14"/>
      <c r="F4" s="15" t="s">
        <v>3</v>
      </c>
      <c r="G4" s="16"/>
      <c r="H4" s="17"/>
      <c r="I4" s="18"/>
      <c r="J4" s="14"/>
      <c r="K4" s="19">
        <v>150000</v>
      </c>
      <c r="L4" s="20"/>
    </row>
    <row r="5" spans="1:12" ht="13.5" customHeight="1" thickBot="1" x14ac:dyDescent="0.25">
      <c r="A5" s="21"/>
      <c r="B5" s="14"/>
      <c r="C5" s="14"/>
      <c r="D5" s="14"/>
      <c r="E5" s="14"/>
      <c r="F5" s="22">
        <f>MIN(DATE(YEAR(C4)+A7,MONTH(C4),DAY(C4)),DATE(YEAR(C4)+A7,MONTH(C4)+1,0))</f>
        <v>5479</v>
      </c>
      <c r="G5" s="14"/>
      <c r="H5" s="16"/>
      <c r="I5" s="14"/>
      <c r="J5" s="14"/>
      <c r="K5" s="16"/>
      <c r="L5" s="23"/>
    </row>
    <row r="6" spans="1:12" ht="15.75" customHeight="1" thickBot="1" x14ac:dyDescent="0.3">
      <c r="A6" s="24" t="s">
        <v>4</v>
      </c>
      <c r="B6" s="14"/>
      <c r="C6" s="25">
        <f>SUM(L13:L192)</f>
        <v>0</v>
      </c>
      <c r="D6" s="13"/>
      <c r="E6" s="14"/>
      <c r="F6" s="26" t="s">
        <v>5</v>
      </c>
      <c r="G6" s="16"/>
      <c r="H6" s="16"/>
      <c r="I6" s="27" t="str">
        <f ca="1">"(Aprox. "&amp;DAYS360(TODAY(),F5)&amp;" Days Left)"</f>
        <v>(Aprox. -37748 Days Left)</v>
      </c>
      <c r="J6" s="14"/>
      <c r="K6" s="25">
        <f>E192</f>
        <v>0</v>
      </c>
      <c r="L6" s="20"/>
    </row>
    <row r="7" spans="1:12" ht="13.5" thickBot="1" x14ac:dyDescent="0.25">
      <c r="A7" s="28">
        <v>15</v>
      </c>
      <c r="B7" s="13"/>
      <c r="C7" s="13"/>
      <c r="D7" s="13"/>
      <c r="E7" s="29"/>
      <c r="F7" s="14"/>
      <c r="G7" s="13"/>
      <c r="H7" s="30"/>
      <c r="I7" s="13"/>
      <c r="J7" s="13"/>
      <c r="K7" s="14"/>
      <c r="L7" s="31"/>
    </row>
    <row r="8" spans="1:12" ht="16.5" thickBot="1" x14ac:dyDescent="0.25">
      <c r="A8" s="32" t="s">
        <v>6</v>
      </c>
      <c r="B8" s="33"/>
      <c r="C8" s="13"/>
      <c r="D8" s="13"/>
      <c r="E8" s="13"/>
      <c r="F8" s="34" t="s">
        <v>7</v>
      </c>
      <c r="G8" s="29"/>
      <c r="H8" s="13"/>
      <c r="I8" s="35"/>
      <c r="J8" s="13"/>
      <c r="K8" s="25">
        <f>K6-C6</f>
        <v>0</v>
      </c>
      <c r="L8" s="31"/>
    </row>
    <row r="9" spans="1:12" ht="15" customHeight="1" thickBot="1" x14ac:dyDescent="0.25">
      <c r="A9" s="36" t="s">
        <v>8</v>
      </c>
      <c r="B9" s="37"/>
      <c r="C9" s="38"/>
      <c r="D9" s="38"/>
      <c r="E9" s="38"/>
      <c r="F9" s="38"/>
      <c r="G9" s="38"/>
      <c r="H9" s="38"/>
      <c r="I9" s="38"/>
      <c r="J9" s="38"/>
      <c r="K9" s="38"/>
      <c r="L9" s="39"/>
    </row>
    <row r="10" spans="1:12" ht="9" customHeight="1" x14ac:dyDescent="0.2">
      <c r="A10" s="40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</row>
    <row r="11" spans="1:12" ht="13.5" thickBot="1" x14ac:dyDescent="0.25">
      <c r="A11" s="42" t="s">
        <v>9</v>
      </c>
      <c r="B11" s="43"/>
      <c r="C11" s="43"/>
      <c r="D11" s="43"/>
      <c r="E11" s="44"/>
      <c r="F11" s="41"/>
      <c r="G11" s="45" t="s">
        <v>10</v>
      </c>
      <c r="H11" s="46"/>
      <c r="I11" s="46"/>
      <c r="J11" s="46"/>
      <c r="K11" s="46"/>
      <c r="L11" s="47"/>
    </row>
    <row r="12" spans="1:12" ht="13.5" thickBot="1" x14ac:dyDescent="0.25">
      <c r="A12" s="48" t="s">
        <v>11</v>
      </c>
      <c r="B12" s="49" t="s">
        <v>12</v>
      </c>
      <c r="C12" s="50" t="s">
        <v>13</v>
      </c>
      <c r="D12" s="50" t="s">
        <v>14</v>
      </c>
      <c r="E12" s="49" t="s">
        <v>15</v>
      </c>
      <c r="F12" s="41"/>
      <c r="G12" s="51" t="s">
        <v>16</v>
      </c>
      <c r="H12" s="52" t="s">
        <v>17</v>
      </c>
      <c r="I12" s="53" t="s">
        <v>18</v>
      </c>
      <c r="J12" s="53" t="s">
        <v>17</v>
      </c>
      <c r="K12" s="53" t="s">
        <v>18</v>
      </c>
      <c r="L12" s="53" t="s">
        <v>19</v>
      </c>
    </row>
    <row r="13" spans="1:12" ht="13.5" outlineLevel="1" thickBot="1" x14ac:dyDescent="0.25">
      <c r="A13" s="54">
        <v>40959</v>
      </c>
      <c r="B13" s="55">
        <f>L13</f>
        <v>0</v>
      </c>
      <c r="C13" s="56">
        <v>8.5999999999999993E-2</v>
      </c>
      <c r="D13" s="57">
        <f>IF(H13&lt;=DATE(YEAR(H13),MONTH(H13),5),(B13*C13)/12,0)</f>
        <v>0</v>
      </c>
      <c r="E13" s="58">
        <f>B13</f>
        <v>0</v>
      </c>
      <c r="F13" s="41"/>
      <c r="G13" s="59">
        <v>40940</v>
      </c>
      <c r="H13" s="84"/>
      <c r="I13" s="61"/>
      <c r="J13" s="60"/>
      <c r="K13" s="62"/>
      <c r="L13" s="62">
        <f>SUM(I13,K13)</f>
        <v>0</v>
      </c>
    </row>
    <row r="14" spans="1:12" ht="13.5" outlineLevel="1" thickBot="1" x14ac:dyDescent="0.25">
      <c r="A14" s="63">
        <v>40988</v>
      </c>
      <c r="B14" s="64">
        <f>SUM(L14,E13)</f>
        <v>0</v>
      </c>
      <c r="C14" s="65">
        <v>8.5999999999999993E-2</v>
      </c>
      <c r="D14" s="57">
        <f>IF(H14&lt;=DATE(YEAR(H14),MONTH(H14),5),(B14*C14)/12,0)</f>
        <v>0</v>
      </c>
      <c r="E14" s="66">
        <f>B14+SUM(D13:D14)</f>
        <v>0</v>
      </c>
      <c r="F14" s="41"/>
      <c r="G14" s="67">
        <v>40969</v>
      </c>
      <c r="H14" s="96"/>
      <c r="I14" s="97"/>
      <c r="J14" s="96"/>
      <c r="K14" s="97"/>
      <c r="L14" s="68">
        <f t="shared" ref="L14:L47" si="0">SUM(I14,K14)</f>
        <v>0</v>
      </c>
    </row>
    <row r="15" spans="1:12" ht="13.5" outlineLevel="1" thickBot="1" x14ac:dyDescent="0.25">
      <c r="A15" s="54">
        <v>41019</v>
      </c>
      <c r="B15" s="69">
        <f>SUM(L15,E14)</f>
        <v>0</v>
      </c>
      <c r="C15" s="70">
        <v>8.7999999999999995E-2</v>
      </c>
      <c r="D15" s="71">
        <f>IF(H15&lt;=DATE(YEAR(H15),MONTH(H15),5),(B15*C15)/12,0)</f>
        <v>0</v>
      </c>
      <c r="E15" s="69">
        <f>B15</f>
        <v>0</v>
      </c>
      <c r="F15" s="41"/>
      <c r="G15" s="72">
        <v>41000</v>
      </c>
      <c r="H15" s="98"/>
      <c r="I15" s="99"/>
      <c r="J15" s="98"/>
      <c r="K15" s="99"/>
      <c r="L15" s="73">
        <f t="shared" si="0"/>
        <v>0</v>
      </c>
    </row>
    <row r="16" spans="1:12" ht="13.5" outlineLevel="1" thickBot="1" x14ac:dyDescent="0.25">
      <c r="A16" s="54">
        <v>41049</v>
      </c>
      <c r="B16" s="55">
        <f t="shared" ref="B16:B79" si="1">SUM(L16,E15)</f>
        <v>0</v>
      </c>
      <c r="C16" s="56">
        <v>8.7999999999999995E-2</v>
      </c>
      <c r="D16" s="74">
        <f t="shared" ref="D16:D28" si="2">IF(H16&lt;=DATE(YEAR(H16),MONTH(H16),5),(B16*C16)/12,0)</f>
        <v>0</v>
      </c>
      <c r="E16" s="55">
        <f t="shared" ref="E16:E25" si="3">B16</f>
        <v>0</v>
      </c>
      <c r="F16" s="41"/>
      <c r="G16" s="75">
        <v>41030</v>
      </c>
      <c r="H16" s="92"/>
      <c r="I16" s="93"/>
      <c r="J16" s="92"/>
      <c r="K16" s="93"/>
      <c r="L16" s="76">
        <f t="shared" si="0"/>
        <v>0</v>
      </c>
    </row>
    <row r="17" spans="1:12" ht="13.5" outlineLevel="1" thickBot="1" x14ac:dyDescent="0.25">
      <c r="A17" s="54">
        <v>41080</v>
      </c>
      <c r="B17" s="55">
        <f t="shared" si="1"/>
        <v>0</v>
      </c>
      <c r="C17" s="56">
        <v>8.7999999999999995E-2</v>
      </c>
      <c r="D17" s="57">
        <f t="shared" si="2"/>
        <v>0</v>
      </c>
      <c r="E17" s="55">
        <f t="shared" si="3"/>
        <v>0</v>
      </c>
      <c r="F17" s="41"/>
      <c r="G17" s="77">
        <v>41061</v>
      </c>
      <c r="H17" s="84"/>
      <c r="I17" s="91"/>
      <c r="J17" s="84"/>
      <c r="K17" s="85"/>
      <c r="L17" s="62">
        <f t="shared" si="0"/>
        <v>0</v>
      </c>
    </row>
    <row r="18" spans="1:12" ht="13.5" outlineLevel="1" thickBot="1" x14ac:dyDescent="0.25">
      <c r="A18" s="54">
        <v>41110</v>
      </c>
      <c r="B18" s="55">
        <f t="shared" si="1"/>
        <v>0</v>
      </c>
      <c r="C18" s="56">
        <v>8.7999999999999995E-2</v>
      </c>
      <c r="D18" s="74">
        <f t="shared" si="2"/>
        <v>0</v>
      </c>
      <c r="E18" s="55">
        <f t="shared" si="3"/>
        <v>0</v>
      </c>
      <c r="F18" s="41"/>
      <c r="G18" s="75">
        <v>41091</v>
      </c>
      <c r="H18" s="92"/>
      <c r="I18" s="93"/>
      <c r="J18" s="92"/>
      <c r="K18" s="93"/>
      <c r="L18" s="76">
        <f t="shared" si="0"/>
        <v>0</v>
      </c>
    </row>
    <row r="19" spans="1:12" ht="13.5" outlineLevel="1" thickBot="1" x14ac:dyDescent="0.25">
      <c r="A19" s="54">
        <v>41141</v>
      </c>
      <c r="B19" s="55">
        <f t="shared" si="1"/>
        <v>0</v>
      </c>
      <c r="C19" s="56">
        <v>8.7999999999999995E-2</v>
      </c>
      <c r="D19" s="57">
        <f t="shared" si="2"/>
        <v>0</v>
      </c>
      <c r="E19" s="55">
        <f t="shared" si="3"/>
        <v>0</v>
      </c>
      <c r="F19" s="41"/>
      <c r="G19" s="77">
        <v>41122</v>
      </c>
      <c r="H19" s="84"/>
      <c r="I19" s="85"/>
      <c r="J19" s="90"/>
      <c r="K19" s="85"/>
      <c r="L19" s="62">
        <f t="shared" si="0"/>
        <v>0</v>
      </c>
    </row>
    <row r="20" spans="1:12" ht="13.5" outlineLevel="1" thickBot="1" x14ac:dyDescent="0.25">
      <c r="A20" s="54">
        <v>41172</v>
      </c>
      <c r="B20" s="55">
        <f t="shared" si="1"/>
        <v>0</v>
      </c>
      <c r="C20" s="56">
        <v>8.7999999999999995E-2</v>
      </c>
      <c r="D20" s="74">
        <f t="shared" si="2"/>
        <v>0</v>
      </c>
      <c r="E20" s="55">
        <f t="shared" si="3"/>
        <v>0</v>
      </c>
      <c r="F20" s="41"/>
      <c r="G20" s="75">
        <v>41153</v>
      </c>
      <c r="H20" s="92"/>
      <c r="I20" s="93"/>
      <c r="J20" s="92"/>
      <c r="K20" s="93"/>
      <c r="L20" s="76">
        <f t="shared" si="0"/>
        <v>0</v>
      </c>
    </row>
    <row r="21" spans="1:12" ht="13.5" outlineLevel="1" thickBot="1" x14ac:dyDescent="0.25">
      <c r="A21" s="54">
        <v>41202</v>
      </c>
      <c r="B21" s="55">
        <f t="shared" si="1"/>
        <v>0</v>
      </c>
      <c r="C21" s="56">
        <v>8.7999999999999995E-2</v>
      </c>
      <c r="D21" s="57">
        <f t="shared" si="2"/>
        <v>0</v>
      </c>
      <c r="E21" s="55">
        <f t="shared" si="3"/>
        <v>0</v>
      </c>
      <c r="F21" s="41"/>
      <c r="G21" s="77">
        <v>41183</v>
      </c>
      <c r="H21" s="84"/>
      <c r="I21" s="85"/>
      <c r="J21" s="84"/>
      <c r="K21" s="85"/>
      <c r="L21" s="62">
        <f>SUM(I21,K21)</f>
        <v>0</v>
      </c>
    </row>
    <row r="22" spans="1:12" ht="13.5" outlineLevel="1" thickBot="1" x14ac:dyDescent="0.25">
      <c r="A22" s="54">
        <v>41233</v>
      </c>
      <c r="B22" s="55">
        <f t="shared" si="1"/>
        <v>0</v>
      </c>
      <c r="C22" s="56">
        <v>8.7999999999999995E-2</v>
      </c>
      <c r="D22" s="74">
        <f t="shared" si="2"/>
        <v>0</v>
      </c>
      <c r="E22" s="55">
        <f t="shared" si="3"/>
        <v>0</v>
      </c>
      <c r="F22" s="41"/>
      <c r="G22" s="78">
        <v>41214</v>
      </c>
      <c r="H22" s="116"/>
      <c r="I22" s="117"/>
      <c r="J22" s="116"/>
      <c r="K22" s="117"/>
      <c r="L22" s="79">
        <f t="shared" si="0"/>
        <v>0</v>
      </c>
    </row>
    <row r="23" spans="1:12" ht="13.5" outlineLevel="1" thickBot="1" x14ac:dyDescent="0.25">
      <c r="A23" s="54">
        <v>41263</v>
      </c>
      <c r="B23" s="80">
        <f t="shared" si="1"/>
        <v>0</v>
      </c>
      <c r="C23" s="56">
        <v>8.7999999999999995E-2</v>
      </c>
      <c r="D23" s="57">
        <f t="shared" si="2"/>
        <v>0</v>
      </c>
      <c r="E23" s="55">
        <f t="shared" si="3"/>
        <v>0</v>
      </c>
      <c r="F23" s="41"/>
      <c r="G23" s="77">
        <v>41244</v>
      </c>
      <c r="H23" s="84"/>
      <c r="I23" s="85"/>
      <c r="J23" s="84"/>
      <c r="K23" s="85"/>
      <c r="L23" s="62">
        <f t="shared" si="0"/>
        <v>0</v>
      </c>
    </row>
    <row r="24" spans="1:12" ht="13.5" outlineLevel="1" thickBot="1" x14ac:dyDescent="0.25">
      <c r="A24" s="54">
        <v>41294</v>
      </c>
      <c r="B24" s="81">
        <f t="shared" si="1"/>
        <v>0</v>
      </c>
      <c r="C24" s="56">
        <v>8.7999999999999995E-2</v>
      </c>
      <c r="D24" s="74">
        <f t="shared" si="2"/>
        <v>0</v>
      </c>
      <c r="E24" s="55">
        <f t="shared" si="3"/>
        <v>0</v>
      </c>
      <c r="F24" s="41"/>
      <c r="G24" s="75">
        <v>41275</v>
      </c>
      <c r="H24" s="86"/>
      <c r="I24" s="89"/>
      <c r="J24" s="86"/>
      <c r="K24" s="89"/>
      <c r="L24" s="82">
        <f>SUM(I24,K24)</f>
        <v>0</v>
      </c>
    </row>
    <row r="25" spans="1:12" ht="13.5" outlineLevel="1" thickBot="1" x14ac:dyDescent="0.25">
      <c r="A25" s="54">
        <v>41325</v>
      </c>
      <c r="B25" s="69">
        <f t="shared" si="1"/>
        <v>0</v>
      </c>
      <c r="C25" s="56">
        <v>8.7999999999999995E-2</v>
      </c>
      <c r="D25" s="57">
        <f t="shared" si="2"/>
        <v>0</v>
      </c>
      <c r="E25" s="55">
        <f t="shared" si="3"/>
        <v>0</v>
      </c>
      <c r="F25" s="41"/>
      <c r="G25" s="77">
        <v>41306</v>
      </c>
      <c r="H25" s="84"/>
      <c r="I25" s="85"/>
      <c r="J25" s="84"/>
      <c r="K25" s="85"/>
      <c r="L25" s="62">
        <f t="shared" si="0"/>
        <v>0</v>
      </c>
    </row>
    <row r="26" spans="1:12" ht="13.5" thickBot="1" x14ac:dyDescent="0.25">
      <c r="A26" s="63">
        <v>41353</v>
      </c>
      <c r="B26" s="64">
        <f t="shared" si="1"/>
        <v>0</v>
      </c>
      <c r="C26" s="65">
        <v>8.7999999999999995E-2</v>
      </c>
      <c r="D26" s="57">
        <f t="shared" si="2"/>
        <v>0</v>
      </c>
      <c r="E26" s="66">
        <f>B26+SUM(D15:D26)</f>
        <v>0</v>
      </c>
      <c r="F26" s="41"/>
      <c r="G26" s="67">
        <v>41334</v>
      </c>
      <c r="H26" s="118"/>
      <c r="I26" s="119"/>
      <c r="J26" s="118"/>
      <c r="K26" s="119"/>
      <c r="L26" s="83">
        <f t="shared" si="0"/>
        <v>0</v>
      </c>
    </row>
    <row r="27" spans="1:12" ht="13.5" outlineLevel="1" thickBot="1" x14ac:dyDescent="0.25">
      <c r="A27" s="54">
        <v>41384</v>
      </c>
      <c r="B27" s="69">
        <f t="shared" si="1"/>
        <v>0</v>
      </c>
      <c r="C27" s="70">
        <v>8.6999999999999994E-2</v>
      </c>
      <c r="D27" s="71">
        <f t="shared" si="2"/>
        <v>0</v>
      </c>
      <c r="E27" s="69">
        <f>B27</f>
        <v>0</v>
      </c>
      <c r="F27" s="41"/>
      <c r="G27" s="72">
        <v>41365</v>
      </c>
      <c r="H27" s="98"/>
      <c r="I27" s="99"/>
      <c r="J27" s="98"/>
      <c r="K27" s="99"/>
      <c r="L27" s="73">
        <f t="shared" si="0"/>
        <v>0</v>
      </c>
    </row>
    <row r="28" spans="1:12" ht="13.5" outlineLevel="1" thickBot="1" x14ac:dyDescent="0.25">
      <c r="A28" s="54">
        <v>41414</v>
      </c>
      <c r="B28" s="55">
        <f t="shared" ref="B28:B37" si="4">IF(H28=0,E27,SUM(L28,E27))</f>
        <v>0</v>
      </c>
      <c r="C28" s="56">
        <v>8.6999999999999994E-2</v>
      </c>
      <c r="D28" s="74">
        <f t="shared" si="2"/>
        <v>0</v>
      </c>
      <c r="E28" s="55">
        <f t="shared" ref="E28:E37" si="5">B28</f>
        <v>0</v>
      </c>
      <c r="F28" s="41"/>
      <c r="G28" s="75">
        <v>41395</v>
      </c>
      <c r="H28" s="86"/>
      <c r="I28" s="87"/>
      <c r="J28" s="86"/>
      <c r="K28" s="89"/>
      <c r="L28" s="82">
        <f t="shared" si="0"/>
        <v>0</v>
      </c>
    </row>
    <row r="29" spans="1:12" ht="13.5" outlineLevel="1" thickBot="1" x14ac:dyDescent="0.25">
      <c r="A29" s="54">
        <v>41445</v>
      </c>
      <c r="B29" s="55">
        <f t="shared" si="4"/>
        <v>0</v>
      </c>
      <c r="C29" s="56">
        <v>8.6999999999999994E-2</v>
      </c>
      <c r="D29" s="74">
        <f>IF(H29&lt;=DATE(YEAR(H29),MONTH(H29),5),(B29*C29)/12,D28)</f>
        <v>0</v>
      </c>
      <c r="E29" s="55">
        <f t="shared" si="5"/>
        <v>0</v>
      </c>
      <c r="F29" s="41"/>
      <c r="G29" s="77">
        <v>41426</v>
      </c>
      <c r="H29" s="84"/>
      <c r="I29" s="85"/>
      <c r="J29" s="84"/>
      <c r="K29" s="85"/>
      <c r="L29" s="62">
        <f t="shared" si="0"/>
        <v>0</v>
      </c>
    </row>
    <row r="30" spans="1:12" ht="13.5" outlineLevel="1" thickBot="1" x14ac:dyDescent="0.25">
      <c r="A30" s="54">
        <v>41475</v>
      </c>
      <c r="B30" s="55">
        <f t="shared" si="4"/>
        <v>0</v>
      </c>
      <c r="C30" s="56">
        <v>8.6999999999999994E-2</v>
      </c>
      <c r="D30" s="74">
        <f t="shared" ref="D30:D47" si="6">IF(H30&lt;=DATE(YEAR(H30),MONTH(H30),5),(B30*C30)/12,D29)</f>
        <v>0</v>
      </c>
      <c r="E30" s="55">
        <f t="shared" si="5"/>
        <v>0</v>
      </c>
      <c r="F30" s="41"/>
      <c r="G30" s="75">
        <v>41456</v>
      </c>
      <c r="H30" s="86"/>
      <c r="I30" s="87"/>
      <c r="J30" s="86"/>
      <c r="K30" s="89"/>
      <c r="L30" s="82">
        <f t="shared" si="0"/>
        <v>0</v>
      </c>
    </row>
    <row r="31" spans="1:12" ht="13.5" outlineLevel="1" thickBot="1" x14ac:dyDescent="0.25">
      <c r="A31" s="54">
        <v>41506</v>
      </c>
      <c r="B31" s="55">
        <f t="shared" si="4"/>
        <v>0</v>
      </c>
      <c r="C31" s="56">
        <v>8.6999999999999994E-2</v>
      </c>
      <c r="D31" s="74">
        <f t="shared" si="6"/>
        <v>0</v>
      </c>
      <c r="E31" s="55">
        <f t="shared" si="5"/>
        <v>0</v>
      </c>
      <c r="F31" s="41"/>
      <c r="G31" s="77">
        <v>41487</v>
      </c>
      <c r="H31" s="84"/>
      <c r="I31" s="85"/>
      <c r="J31" s="84"/>
      <c r="K31" s="85"/>
      <c r="L31" s="62">
        <f t="shared" si="0"/>
        <v>0</v>
      </c>
    </row>
    <row r="32" spans="1:12" ht="13.5" outlineLevel="1" thickBot="1" x14ac:dyDescent="0.25">
      <c r="A32" s="54">
        <v>41537</v>
      </c>
      <c r="B32" s="55">
        <f t="shared" si="4"/>
        <v>0</v>
      </c>
      <c r="C32" s="56">
        <v>8.6999999999999994E-2</v>
      </c>
      <c r="D32" s="74">
        <f t="shared" si="6"/>
        <v>0</v>
      </c>
      <c r="E32" s="55">
        <f t="shared" si="5"/>
        <v>0</v>
      </c>
      <c r="F32" s="41"/>
      <c r="G32" s="75">
        <v>41518</v>
      </c>
      <c r="H32" s="86"/>
      <c r="I32" s="87"/>
      <c r="J32" s="88" t="s">
        <v>20</v>
      </c>
      <c r="K32" s="89"/>
      <c r="L32" s="82">
        <f t="shared" si="0"/>
        <v>0</v>
      </c>
    </row>
    <row r="33" spans="1:12" ht="13.5" outlineLevel="1" thickBot="1" x14ac:dyDescent="0.25">
      <c r="A33" s="54">
        <v>41567</v>
      </c>
      <c r="B33" s="55">
        <f t="shared" si="4"/>
        <v>0</v>
      </c>
      <c r="C33" s="56">
        <v>8.6999999999999994E-2</v>
      </c>
      <c r="D33" s="74">
        <f t="shared" si="6"/>
        <v>0</v>
      </c>
      <c r="E33" s="55">
        <f t="shared" si="5"/>
        <v>0</v>
      </c>
      <c r="F33" s="41"/>
      <c r="G33" s="77">
        <v>41548</v>
      </c>
      <c r="H33" s="84"/>
      <c r="I33" s="85"/>
      <c r="J33" s="84"/>
      <c r="K33" s="85"/>
      <c r="L33" s="62">
        <f t="shared" si="0"/>
        <v>0</v>
      </c>
    </row>
    <row r="34" spans="1:12" ht="13.5" outlineLevel="1" thickBot="1" x14ac:dyDescent="0.25">
      <c r="A34" s="54">
        <v>41598</v>
      </c>
      <c r="B34" s="55">
        <f t="shared" si="4"/>
        <v>0</v>
      </c>
      <c r="C34" s="56">
        <v>8.6999999999999994E-2</v>
      </c>
      <c r="D34" s="74">
        <f t="shared" si="6"/>
        <v>0</v>
      </c>
      <c r="E34" s="55">
        <f t="shared" si="5"/>
        <v>0</v>
      </c>
      <c r="F34" s="41"/>
      <c r="G34" s="75">
        <v>41579</v>
      </c>
      <c r="H34" s="86"/>
      <c r="I34" s="87"/>
      <c r="J34" s="86"/>
      <c r="K34" s="89"/>
      <c r="L34" s="82">
        <f t="shared" si="0"/>
        <v>0</v>
      </c>
    </row>
    <row r="35" spans="1:12" ht="13.5" outlineLevel="1" thickBot="1" x14ac:dyDescent="0.25">
      <c r="A35" s="54">
        <v>41628</v>
      </c>
      <c r="B35" s="55">
        <f t="shared" si="4"/>
        <v>0</v>
      </c>
      <c r="C35" s="56">
        <v>8.6999999999999994E-2</v>
      </c>
      <c r="D35" s="74">
        <f t="shared" si="6"/>
        <v>0</v>
      </c>
      <c r="E35" s="55">
        <f t="shared" si="5"/>
        <v>0</v>
      </c>
      <c r="F35" s="41"/>
      <c r="G35" s="77">
        <v>41609</v>
      </c>
      <c r="H35" s="90"/>
      <c r="I35" s="91"/>
      <c r="J35" s="84"/>
      <c r="K35" s="85"/>
      <c r="L35" s="62">
        <f t="shared" si="0"/>
        <v>0</v>
      </c>
    </row>
    <row r="36" spans="1:12" ht="13.5" outlineLevel="1" thickBot="1" x14ac:dyDescent="0.25">
      <c r="A36" s="54">
        <v>41659</v>
      </c>
      <c r="B36" s="55">
        <f t="shared" si="4"/>
        <v>0</v>
      </c>
      <c r="C36" s="56">
        <v>8.6999999999999994E-2</v>
      </c>
      <c r="D36" s="74">
        <f t="shared" si="6"/>
        <v>0</v>
      </c>
      <c r="E36" s="55">
        <f t="shared" si="5"/>
        <v>0</v>
      </c>
      <c r="F36" s="41"/>
      <c r="G36" s="75">
        <v>41640</v>
      </c>
      <c r="H36" s="92"/>
      <c r="I36" s="93"/>
      <c r="J36" s="92"/>
      <c r="K36" s="93"/>
      <c r="L36" s="76">
        <f t="shared" si="0"/>
        <v>0</v>
      </c>
    </row>
    <row r="37" spans="1:12" ht="13.5" outlineLevel="1" thickBot="1" x14ac:dyDescent="0.25">
      <c r="A37" s="54">
        <v>41690</v>
      </c>
      <c r="B37" s="55">
        <f t="shared" si="4"/>
        <v>0</v>
      </c>
      <c r="C37" s="94">
        <v>8.6999999999999994E-2</v>
      </c>
      <c r="D37" s="74">
        <f t="shared" si="6"/>
        <v>0</v>
      </c>
      <c r="E37" s="55">
        <f t="shared" si="5"/>
        <v>0</v>
      </c>
      <c r="F37" s="41"/>
      <c r="G37" s="77">
        <v>41671</v>
      </c>
      <c r="H37" s="84"/>
      <c r="I37" s="85"/>
      <c r="J37" s="84"/>
      <c r="K37" s="85"/>
      <c r="L37" s="62">
        <f t="shared" si="0"/>
        <v>0</v>
      </c>
    </row>
    <row r="38" spans="1:12" ht="13.5" thickBot="1" x14ac:dyDescent="0.25">
      <c r="A38" s="63">
        <v>41718</v>
      </c>
      <c r="B38" s="64">
        <f t="shared" si="1"/>
        <v>0</v>
      </c>
      <c r="C38" s="95">
        <v>8.6999999999999994E-2</v>
      </c>
      <c r="D38" s="57">
        <f t="shared" si="6"/>
        <v>0</v>
      </c>
      <c r="E38" s="66">
        <f>B38+SUM(D27:D38)</f>
        <v>0</v>
      </c>
      <c r="F38" s="41"/>
      <c r="G38" s="67">
        <v>41699</v>
      </c>
      <c r="H38" s="96"/>
      <c r="I38" s="97"/>
      <c r="J38" s="96"/>
      <c r="K38" s="97"/>
      <c r="L38" s="68">
        <f t="shared" si="0"/>
        <v>0</v>
      </c>
    </row>
    <row r="39" spans="1:12" ht="13.5" outlineLevel="1" thickBot="1" x14ac:dyDescent="0.25">
      <c r="A39" s="54">
        <v>41749</v>
      </c>
      <c r="B39" s="69">
        <f t="shared" si="1"/>
        <v>0</v>
      </c>
      <c r="C39" s="95">
        <v>8.6999999999999994E-2</v>
      </c>
      <c r="D39" s="71">
        <f t="shared" si="6"/>
        <v>0</v>
      </c>
      <c r="E39" s="69">
        <f t="shared" ref="E39:E102" si="7">B39</f>
        <v>0</v>
      </c>
      <c r="F39" s="41"/>
      <c r="G39" s="72">
        <v>41730</v>
      </c>
      <c r="H39" s="98"/>
      <c r="I39" s="99"/>
      <c r="J39" s="98"/>
      <c r="K39" s="99"/>
      <c r="L39" s="73">
        <f t="shared" si="0"/>
        <v>0</v>
      </c>
    </row>
    <row r="40" spans="1:12" ht="13.5" outlineLevel="1" thickBot="1" x14ac:dyDescent="0.25">
      <c r="A40" s="54">
        <v>41779</v>
      </c>
      <c r="B40" s="55">
        <f t="shared" si="1"/>
        <v>0</v>
      </c>
      <c r="C40" s="56">
        <v>8.6999999999999994E-2</v>
      </c>
      <c r="D40" s="74">
        <f t="shared" si="6"/>
        <v>0</v>
      </c>
      <c r="E40" s="55">
        <f t="shared" si="7"/>
        <v>0</v>
      </c>
      <c r="F40" s="41"/>
      <c r="G40" s="75">
        <v>41760</v>
      </c>
      <c r="H40" s="92"/>
      <c r="I40" s="93"/>
      <c r="J40" s="92"/>
      <c r="K40" s="93"/>
      <c r="L40" s="76">
        <f t="shared" si="0"/>
        <v>0</v>
      </c>
    </row>
    <row r="41" spans="1:12" ht="13.5" outlineLevel="1" thickBot="1" x14ac:dyDescent="0.25">
      <c r="A41" s="54">
        <v>41810</v>
      </c>
      <c r="B41" s="55">
        <f t="shared" si="1"/>
        <v>0</v>
      </c>
      <c r="C41" s="56">
        <v>8.6999999999999994E-2</v>
      </c>
      <c r="D41" s="57">
        <f t="shared" si="6"/>
        <v>0</v>
      </c>
      <c r="E41" s="55">
        <f t="shared" si="7"/>
        <v>0</v>
      </c>
      <c r="F41" s="41"/>
      <c r="G41" s="77">
        <v>41791</v>
      </c>
      <c r="H41" s="84"/>
      <c r="I41" s="85"/>
      <c r="J41" s="84"/>
      <c r="K41" s="85"/>
      <c r="L41" s="62">
        <f t="shared" si="0"/>
        <v>0</v>
      </c>
    </row>
    <row r="42" spans="1:12" ht="13.5" outlineLevel="1" thickBot="1" x14ac:dyDescent="0.25">
      <c r="A42" s="54">
        <v>41840</v>
      </c>
      <c r="B42" s="55">
        <f t="shared" si="1"/>
        <v>0</v>
      </c>
      <c r="C42" s="56">
        <v>8.6999999999999994E-2</v>
      </c>
      <c r="D42" s="74">
        <f t="shared" si="6"/>
        <v>0</v>
      </c>
      <c r="E42" s="55">
        <f t="shared" si="7"/>
        <v>0</v>
      </c>
      <c r="F42" s="41"/>
      <c r="G42" s="75">
        <v>41821</v>
      </c>
      <c r="H42" s="92"/>
      <c r="I42" s="93"/>
      <c r="J42" s="92"/>
      <c r="K42" s="93"/>
      <c r="L42" s="76">
        <f t="shared" si="0"/>
        <v>0</v>
      </c>
    </row>
    <row r="43" spans="1:12" ht="13.5" outlineLevel="1" thickBot="1" x14ac:dyDescent="0.25">
      <c r="A43" s="54">
        <v>41871</v>
      </c>
      <c r="B43" s="55">
        <f t="shared" si="1"/>
        <v>0</v>
      </c>
      <c r="C43" s="56">
        <v>8.6999999999999994E-2</v>
      </c>
      <c r="D43" s="57">
        <f t="shared" si="6"/>
        <v>0</v>
      </c>
      <c r="E43" s="55">
        <f t="shared" si="7"/>
        <v>0</v>
      </c>
      <c r="F43" s="41"/>
      <c r="G43" s="77">
        <v>41852</v>
      </c>
      <c r="H43" s="84"/>
      <c r="I43" s="85"/>
      <c r="J43" s="84"/>
      <c r="K43" s="85"/>
      <c r="L43" s="62">
        <f t="shared" si="0"/>
        <v>0</v>
      </c>
    </row>
    <row r="44" spans="1:12" ht="13.5" outlineLevel="1" thickBot="1" x14ac:dyDescent="0.25">
      <c r="A44" s="54">
        <v>41902</v>
      </c>
      <c r="B44" s="55">
        <f t="shared" si="1"/>
        <v>0</v>
      </c>
      <c r="C44" s="56">
        <v>8.6999999999999994E-2</v>
      </c>
      <c r="D44" s="74">
        <f t="shared" si="6"/>
        <v>0</v>
      </c>
      <c r="E44" s="55">
        <f t="shared" si="7"/>
        <v>0</v>
      </c>
      <c r="F44" s="41"/>
      <c r="G44" s="75">
        <v>41883</v>
      </c>
      <c r="H44" s="92"/>
      <c r="I44" s="93"/>
      <c r="J44" s="92"/>
      <c r="K44" s="93"/>
      <c r="L44" s="76">
        <f t="shared" si="0"/>
        <v>0</v>
      </c>
    </row>
    <row r="45" spans="1:12" ht="13.5" outlineLevel="1" thickBot="1" x14ac:dyDescent="0.25">
      <c r="A45" s="54">
        <v>41932</v>
      </c>
      <c r="B45" s="55">
        <f t="shared" si="1"/>
        <v>0</v>
      </c>
      <c r="C45" s="56">
        <v>8.6999999999999994E-2</v>
      </c>
      <c r="D45" s="57">
        <f t="shared" si="6"/>
        <v>0</v>
      </c>
      <c r="E45" s="55">
        <f t="shared" si="7"/>
        <v>0</v>
      </c>
      <c r="F45" s="41"/>
      <c r="G45" s="77">
        <v>41913</v>
      </c>
      <c r="H45" s="84"/>
      <c r="I45" s="85"/>
      <c r="J45" s="84"/>
      <c r="K45" s="85"/>
      <c r="L45" s="62">
        <f t="shared" si="0"/>
        <v>0</v>
      </c>
    </row>
    <row r="46" spans="1:12" ht="13.5" outlineLevel="1" thickBot="1" x14ac:dyDescent="0.25">
      <c r="A46" s="54">
        <v>41963</v>
      </c>
      <c r="B46" s="55">
        <f t="shared" si="1"/>
        <v>0</v>
      </c>
      <c r="C46" s="56">
        <v>8.6999999999999994E-2</v>
      </c>
      <c r="D46" s="74">
        <f t="shared" si="6"/>
        <v>0</v>
      </c>
      <c r="E46" s="55">
        <f t="shared" si="7"/>
        <v>0</v>
      </c>
      <c r="F46" s="41"/>
      <c r="G46" s="75">
        <v>41944</v>
      </c>
      <c r="H46" s="92"/>
      <c r="I46" s="93"/>
      <c r="J46" s="92"/>
      <c r="K46" s="93"/>
      <c r="L46" s="76">
        <f t="shared" si="0"/>
        <v>0</v>
      </c>
    </row>
    <row r="47" spans="1:12" ht="13.5" outlineLevel="1" thickBot="1" x14ac:dyDescent="0.25">
      <c r="A47" s="54">
        <v>41993</v>
      </c>
      <c r="B47" s="55">
        <f t="shared" si="1"/>
        <v>0</v>
      </c>
      <c r="C47" s="56">
        <v>8.6999999999999994E-2</v>
      </c>
      <c r="D47" s="57">
        <f t="shared" si="6"/>
        <v>0</v>
      </c>
      <c r="E47" s="55">
        <f t="shared" si="7"/>
        <v>0</v>
      </c>
      <c r="F47" s="41"/>
      <c r="G47" s="77">
        <v>41974</v>
      </c>
      <c r="H47" s="84"/>
      <c r="I47" s="85"/>
      <c r="J47" s="84"/>
      <c r="K47" s="85"/>
      <c r="L47" s="62">
        <f t="shared" si="0"/>
        <v>0</v>
      </c>
    </row>
    <row r="48" spans="1:12" ht="13.5" outlineLevel="1" thickBot="1" x14ac:dyDescent="0.25">
      <c r="A48" s="54">
        <v>42024</v>
      </c>
      <c r="B48" s="55">
        <f t="shared" si="1"/>
        <v>0</v>
      </c>
      <c r="C48" s="56">
        <v>8.6999999999999994E-2</v>
      </c>
      <c r="D48" s="74">
        <f>IF(AND(0&lt;H48, H48&lt;=DATE(YEAR(H48),MONTH(H48),5)),(B48*C48)/12,D47)</f>
        <v>0</v>
      </c>
      <c r="E48" s="55">
        <f t="shared" si="7"/>
        <v>0</v>
      </c>
      <c r="F48" s="41"/>
      <c r="G48" s="75">
        <v>42005</v>
      </c>
      <c r="H48" s="92"/>
      <c r="I48" s="93"/>
      <c r="J48" s="92"/>
      <c r="K48" s="93"/>
      <c r="L48" s="76">
        <f>IF(AND(0&lt;H48, H48&lt;=DATE(YEAR(H48),MONTH(H48),5)),SUM(I48, K48),0)</f>
        <v>0</v>
      </c>
    </row>
    <row r="49" spans="1:12" ht="13.5" outlineLevel="1" thickBot="1" x14ac:dyDescent="0.25">
      <c r="A49" s="54">
        <v>42055</v>
      </c>
      <c r="B49" s="69">
        <f t="shared" si="1"/>
        <v>0</v>
      </c>
      <c r="C49" s="56">
        <v>8.6999999999999994E-2</v>
      </c>
      <c r="D49" s="74">
        <f t="shared" ref="D49:D112" si="8">IF(AND(0&lt;H49, H49&lt;=DATE(YEAR(H49),MONTH(H49),5)),(B49*C49)/12,D48)</f>
        <v>0</v>
      </c>
      <c r="E49" s="55">
        <f t="shared" si="7"/>
        <v>0</v>
      </c>
      <c r="F49" s="41"/>
      <c r="G49" s="77">
        <v>42036</v>
      </c>
      <c r="H49" s="84"/>
      <c r="I49" s="85"/>
      <c r="J49" s="84"/>
      <c r="K49" s="85"/>
      <c r="L49" s="62">
        <f t="shared" ref="L49:L112" si="9">IF(AND(0&lt;H49, H49&lt;=DATE(YEAR(H49),MONTH(H49),5)),SUM(I49, K49),0)</f>
        <v>0</v>
      </c>
    </row>
    <row r="50" spans="1:12" ht="13.5" thickBot="1" x14ac:dyDescent="0.25">
      <c r="A50" s="63">
        <v>42083</v>
      </c>
      <c r="B50" s="64">
        <f t="shared" si="1"/>
        <v>0</v>
      </c>
      <c r="C50" s="100">
        <v>8.6999999999999994E-2</v>
      </c>
      <c r="D50" s="57">
        <f t="shared" si="8"/>
        <v>0</v>
      </c>
      <c r="E50" s="66">
        <f>B50+SUM(D39:D50)</f>
        <v>0</v>
      </c>
      <c r="F50" s="41"/>
      <c r="G50" s="67">
        <v>42064</v>
      </c>
      <c r="H50" s="101"/>
      <c r="I50" s="97"/>
      <c r="J50" s="96"/>
      <c r="K50" s="97"/>
      <c r="L50" s="68">
        <f t="shared" si="9"/>
        <v>0</v>
      </c>
    </row>
    <row r="51" spans="1:12" ht="13.5" outlineLevel="1" thickBot="1" x14ac:dyDescent="0.25">
      <c r="A51" s="54">
        <v>42114</v>
      </c>
      <c r="B51" s="69">
        <f t="shared" si="1"/>
        <v>0</v>
      </c>
      <c r="C51" s="70">
        <v>8.6999999999999994E-2</v>
      </c>
      <c r="D51" s="71">
        <f t="shared" si="8"/>
        <v>0</v>
      </c>
      <c r="E51" s="69">
        <f t="shared" ref="E51" si="10">B51</f>
        <v>0</v>
      </c>
      <c r="F51" s="41"/>
      <c r="G51" s="72">
        <v>42095</v>
      </c>
      <c r="H51" s="102"/>
      <c r="I51" s="99"/>
      <c r="J51" s="98"/>
      <c r="K51" s="99"/>
      <c r="L51" s="73">
        <f t="shared" si="9"/>
        <v>0</v>
      </c>
    </row>
    <row r="52" spans="1:12" ht="13.5" outlineLevel="1" thickBot="1" x14ac:dyDescent="0.25">
      <c r="A52" s="54">
        <v>42144</v>
      </c>
      <c r="B52" s="55">
        <f t="shared" si="1"/>
        <v>0</v>
      </c>
      <c r="C52" s="56">
        <v>8.6999999999999994E-2</v>
      </c>
      <c r="D52" s="74">
        <f t="shared" si="8"/>
        <v>0</v>
      </c>
      <c r="E52" s="55">
        <f t="shared" si="7"/>
        <v>0</v>
      </c>
      <c r="F52" s="41"/>
      <c r="G52" s="75">
        <v>42125</v>
      </c>
      <c r="H52" s="103"/>
      <c r="I52" s="93"/>
      <c r="J52" s="92"/>
      <c r="K52" s="93"/>
      <c r="L52" s="76">
        <f t="shared" si="9"/>
        <v>0</v>
      </c>
    </row>
    <row r="53" spans="1:12" ht="13.5" outlineLevel="1" thickBot="1" x14ac:dyDescent="0.25">
      <c r="A53" s="54">
        <v>42175</v>
      </c>
      <c r="B53" s="55">
        <f t="shared" si="1"/>
        <v>0</v>
      </c>
      <c r="C53" s="56">
        <v>8.6999999999999994E-2</v>
      </c>
      <c r="D53" s="57">
        <f t="shared" si="8"/>
        <v>0</v>
      </c>
      <c r="E53" s="55">
        <f t="shared" si="7"/>
        <v>0</v>
      </c>
      <c r="F53" s="41"/>
      <c r="G53" s="77">
        <v>42156</v>
      </c>
      <c r="H53" s="104"/>
      <c r="I53" s="85"/>
      <c r="J53" s="84"/>
      <c r="K53" s="85"/>
      <c r="L53" s="62">
        <f t="shared" si="9"/>
        <v>0</v>
      </c>
    </row>
    <row r="54" spans="1:12" ht="13.5" outlineLevel="1" thickBot="1" x14ac:dyDescent="0.25">
      <c r="A54" s="54">
        <v>42205</v>
      </c>
      <c r="B54" s="55">
        <f t="shared" si="1"/>
        <v>0</v>
      </c>
      <c r="C54" s="56">
        <v>8.6999999999999994E-2</v>
      </c>
      <c r="D54" s="74">
        <f t="shared" si="8"/>
        <v>0</v>
      </c>
      <c r="E54" s="55">
        <f t="shared" si="7"/>
        <v>0</v>
      </c>
      <c r="F54" s="41"/>
      <c r="G54" s="75">
        <v>42186</v>
      </c>
      <c r="H54" s="103"/>
      <c r="I54" s="93"/>
      <c r="J54" s="92"/>
      <c r="K54" s="93"/>
      <c r="L54" s="76">
        <f t="shared" si="9"/>
        <v>0</v>
      </c>
    </row>
    <row r="55" spans="1:12" ht="13.5" outlineLevel="1" thickBot="1" x14ac:dyDescent="0.25">
      <c r="A55" s="54">
        <v>42236</v>
      </c>
      <c r="B55" s="55">
        <f t="shared" si="1"/>
        <v>0</v>
      </c>
      <c r="C55" s="56">
        <v>8.6999999999999994E-2</v>
      </c>
      <c r="D55" s="57">
        <f t="shared" si="8"/>
        <v>0</v>
      </c>
      <c r="E55" s="55">
        <f t="shared" si="7"/>
        <v>0</v>
      </c>
      <c r="F55" s="41"/>
      <c r="G55" s="77">
        <v>42217</v>
      </c>
      <c r="H55" s="104"/>
      <c r="I55" s="85"/>
      <c r="J55" s="84"/>
      <c r="K55" s="85"/>
      <c r="L55" s="62">
        <f t="shared" si="9"/>
        <v>0</v>
      </c>
    </row>
    <row r="56" spans="1:12" ht="13.5" outlineLevel="1" thickBot="1" x14ac:dyDescent="0.25">
      <c r="A56" s="54">
        <v>42267</v>
      </c>
      <c r="B56" s="55">
        <f t="shared" si="1"/>
        <v>0</v>
      </c>
      <c r="C56" s="56">
        <v>8.6999999999999994E-2</v>
      </c>
      <c r="D56" s="74">
        <f t="shared" si="8"/>
        <v>0</v>
      </c>
      <c r="E56" s="55">
        <f t="shared" si="7"/>
        <v>0</v>
      </c>
      <c r="F56" s="41"/>
      <c r="G56" s="75">
        <v>42248</v>
      </c>
      <c r="H56" s="103"/>
      <c r="I56" s="93"/>
      <c r="J56" s="92"/>
      <c r="K56" s="93"/>
      <c r="L56" s="76">
        <f t="shared" si="9"/>
        <v>0</v>
      </c>
    </row>
    <row r="57" spans="1:12" ht="13.5" outlineLevel="1" thickBot="1" x14ac:dyDescent="0.25">
      <c r="A57" s="54">
        <v>42297</v>
      </c>
      <c r="B57" s="55">
        <f t="shared" si="1"/>
        <v>0</v>
      </c>
      <c r="C57" s="56">
        <v>8.6999999999999994E-2</v>
      </c>
      <c r="D57" s="57">
        <f t="shared" si="8"/>
        <v>0</v>
      </c>
      <c r="E57" s="55">
        <f t="shared" si="7"/>
        <v>0</v>
      </c>
      <c r="F57" s="41"/>
      <c r="G57" s="77">
        <v>42278</v>
      </c>
      <c r="H57" s="104"/>
      <c r="I57" s="85"/>
      <c r="J57" s="84"/>
      <c r="K57" s="85"/>
      <c r="L57" s="62">
        <f t="shared" si="9"/>
        <v>0</v>
      </c>
    </row>
    <row r="58" spans="1:12" ht="13.5" outlineLevel="1" thickBot="1" x14ac:dyDescent="0.25">
      <c r="A58" s="54">
        <v>42328</v>
      </c>
      <c r="B58" s="55">
        <f t="shared" si="1"/>
        <v>0</v>
      </c>
      <c r="C58" s="56">
        <v>8.6999999999999994E-2</v>
      </c>
      <c r="D58" s="74">
        <f t="shared" si="8"/>
        <v>0</v>
      </c>
      <c r="E58" s="55">
        <f t="shared" si="7"/>
        <v>0</v>
      </c>
      <c r="F58" s="41"/>
      <c r="G58" s="75">
        <v>42309</v>
      </c>
      <c r="H58" s="103"/>
      <c r="I58" s="93"/>
      <c r="J58" s="92"/>
      <c r="K58" s="93"/>
      <c r="L58" s="76">
        <f t="shared" si="9"/>
        <v>0</v>
      </c>
    </row>
    <row r="59" spans="1:12" ht="13.5" outlineLevel="1" thickBot="1" x14ac:dyDescent="0.25">
      <c r="A59" s="54">
        <v>42358</v>
      </c>
      <c r="B59" s="55">
        <f t="shared" si="1"/>
        <v>0</v>
      </c>
      <c r="C59" s="56">
        <v>8.6999999999999994E-2</v>
      </c>
      <c r="D59" s="57">
        <f t="shared" si="8"/>
        <v>0</v>
      </c>
      <c r="E59" s="55">
        <f t="shared" si="7"/>
        <v>0</v>
      </c>
      <c r="F59" s="41"/>
      <c r="G59" s="77">
        <v>42339</v>
      </c>
      <c r="H59" s="104"/>
      <c r="I59" s="85"/>
      <c r="J59" s="84"/>
      <c r="K59" s="85"/>
      <c r="L59" s="62">
        <f t="shared" si="9"/>
        <v>0</v>
      </c>
    </row>
    <row r="60" spans="1:12" ht="13.5" outlineLevel="1" thickBot="1" x14ac:dyDescent="0.25">
      <c r="A60" s="54">
        <v>42389</v>
      </c>
      <c r="B60" s="55">
        <f t="shared" si="1"/>
        <v>0</v>
      </c>
      <c r="C60" s="56">
        <v>8.6999999999999994E-2</v>
      </c>
      <c r="D60" s="74">
        <f t="shared" si="8"/>
        <v>0</v>
      </c>
      <c r="E60" s="55">
        <f t="shared" si="7"/>
        <v>0</v>
      </c>
      <c r="F60" s="41"/>
      <c r="G60" s="75">
        <v>42370</v>
      </c>
      <c r="H60" s="103"/>
      <c r="I60" s="93"/>
      <c r="J60" s="92"/>
      <c r="K60" s="93"/>
      <c r="L60" s="76">
        <f t="shared" si="9"/>
        <v>0</v>
      </c>
    </row>
    <row r="61" spans="1:12" ht="13.5" outlineLevel="1" thickBot="1" x14ac:dyDescent="0.25">
      <c r="A61" s="54">
        <v>42420</v>
      </c>
      <c r="B61" s="69">
        <f t="shared" si="1"/>
        <v>0</v>
      </c>
      <c r="C61" s="56">
        <v>8.6999999999999994E-2</v>
      </c>
      <c r="D61" s="57">
        <f t="shared" si="8"/>
        <v>0</v>
      </c>
      <c r="E61" s="55">
        <f t="shared" si="7"/>
        <v>0</v>
      </c>
      <c r="F61" s="41"/>
      <c r="G61" s="77">
        <v>42401</v>
      </c>
      <c r="H61" s="104"/>
      <c r="I61" s="85"/>
      <c r="J61" s="84"/>
      <c r="K61" s="85"/>
      <c r="L61" s="62">
        <f t="shared" si="9"/>
        <v>0</v>
      </c>
    </row>
    <row r="62" spans="1:12" ht="13.5" thickBot="1" x14ac:dyDescent="0.25">
      <c r="A62" s="63">
        <v>42449</v>
      </c>
      <c r="B62" s="64">
        <f t="shared" si="1"/>
        <v>0</v>
      </c>
      <c r="C62" s="94">
        <v>8.6999999999999994E-2</v>
      </c>
      <c r="D62" s="57">
        <f t="shared" si="8"/>
        <v>0</v>
      </c>
      <c r="E62" s="66">
        <f t="shared" ref="E62" si="11">B62+SUM(D51:D62)</f>
        <v>0</v>
      </c>
      <c r="F62" s="41"/>
      <c r="G62" s="67">
        <v>42430</v>
      </c>
      <c r="H62" s="101"/>
      <c r="I62" s="97"/>
      <c r="J62" s="96"/>
      <c r="K62" s="97"/>
      <c r="L62" s="68">
        <f t="shared" si="9"/>
        <v>0</v>
      </c>
    </row>
    <row r="63" spans="1:12" ht="13.5" outlineLevel="1" thickBot="1" x14ac:dyDescent="0.25">
      <c r="A63" s="54">
        <v>42480</v>
      </c>
      <c r="B63" s="69">
        <f t="shared" si="1"/>
        <v>0</v>
      </c>
      <c r="C63" s="70">
        <v>8.1000000000000003E-2</v>
      </c>
      <c r="D63" s="71">
        <f>IF(AND(0&lt;H63, H63&lt;=DATE(YEAR(H63),MONTH(H63),5)),(B63*C63)/12,D62)</f>
        <v>0</v>
      </c>
      <c r="E63" s="69">
        <f t="shared" ref="E63" si="12">B63</f>
        <v>0</v>
      </c>
      <c r="F63" s="41"/>
      <c r="G63" s="72">
        <v>42461</v>
      </c>
      <c r="H63" s="102"/>
      <c r="I63" s="99"/>
      <c r="J63" s="98"/>
      <c r="K63" s="99"/>
      <c r="L63" s="73">
        <f t="shared" si="9"/>
        <v>0</v>
      </c>
    </row>
    <row r="64" spans="1:12" ht="13.5" outlineLevel="1" thickBot="1" x14ac:dyDescent="0.25">
      <c r="A64" s="54">
        <v>42510</v>
      </c>
      <c r="B64" s="55">
        <f t="shared" si="1"/>
        <v>0</v>
      </c>
      <c r="C64" s="56">
        <v>8.1000000000000003E-2</v>
      </c>
      <c r="D64" s="74">
        <f t="shared" si="8"/>
        <v>0</v>
      </c>
      <c r="E64" s="55">
        <f t="shared" si="7"/>
        <v>0</v>
      </c>
      <c r="F64" s="41"/>
      <c r="G64" s="75">
        <v>42491</v>
      </c>
      <c r="H64" s="103"/>
      <c r="I64" s="93"/>
      <c r="J64" s="92"/>
      <c r="K64" s="93"/>
      <c r="L64" s="76">
        <f t="shared" si="9"/>
        <v>0</v>
      </c>
    </row>
    <row r="65" spans="1:12" ht="13.5" outlineLevel="1" thickBot="1" x14ac:dyDescent="0.25">
      <c r="A65" s="54">
        <v>42541</v>
      </c>
      <c r="B65" s="55">
        <f t="shared" si="1"/>
        <v>0</v>
      </c>
      <c r="C65" s="56">
        <v>8.1000000000000003E-2</v>
      </c>
      <c r="D65" s="57">
        <f t="shared" si="8"/>
        <v>0</v>
      </c>
      <c r="E65" s="55">
        <f t="shared" si="7"/>
        <v>0</v>
      </c>
      <c r="F65" s="41"/>
      <c r="G65" s="77">
        <v>42522</v>
      </c>
      <c r="H65" s="104"/>
      <c r="I65" s="85"/>
      <c r="J65" s="84"/>
      <c r="K65" s="85"/>
      <c r="L65" s="62">
        <f t="shared" si="9"/>
        <v>0</v>
      </c>
    </row>
    <row r="66" spans="1:12" ht="13.5" outlineLevel="1" thickBot="1" x14ac:dyDescent="0.25">
      <c r="A66" s="54">
        <v>42571</v>
      </c>
      <c r="B66" s="55">
        <f t="shared" si="1"/>
        <v>0</v>
      </c>
      <c r="C66" s="56">
        <v>8.1000000000000003E-2</v>
      </c>
      <c r="D66" s="74">
        <f t="shared" si="8"/>
        <v>0</v>
      </c>
      <c r="E66" s="55">
        <f t="shared" si="7"/>
        <v>0</v>
      </c>
      <c r="F66" s="41"/>
      <c r="G66" s="75">
        <v>42552</v>
      </c>
      <c r="H66" s="103"/>
      <c r="I66" s="93"/>
      <c r="J66" s="92"/>
      <c r="K66" s="93"/>
      <c r="L66" s="76">
        <f t="shared" si="9"/>
        <v>0</v>
      </c>
    </row>
    <row r="67" spans="1:12" ht="13.5" outlineLevel="1" thickBot="1" x14ac:dyDescent="0.25">
      <c r="A67" s="54">
        <v>42602</v>
      </c>
      <c r="B67" s="55">
        <f t="shared" si="1"/>
        <v>0</v>
      </c>
      <c r="C67" s="56">
        <v>8.1000000000000003E-2</v>
      </c>
      <c r="D67" s="57">
        <f t="shared" si="8"/>
        <v>0</v>
      </c>
      <c r="E67" s="55">
        <f t="shared" si="7"/>
        <v>0</v>
      </c>
      <c r="F67" s="41"/>
      <c r="G67" s="77">
        <v>42583</v>
      </c>
      <c r="H67" s="104"/>
      <c r="I67" s="85"/>
      <c r="J67" s="84"/>
      <c r="K67" s="85"/>
      <c r="L67" s="62">
        <f t="shared" si="9"/>
        <v>0</v>
      </c>
    </row>
    <row r="68" spans="1:12" ht="13.5" outlineLevel="1" thickBot="1" x14ac:dyDescent="0.25">
      <c r="A68" s="54">
        <v>42633</v>
      </c>
      <c r="B68" s="55">
        <f t="shared" si="1"/>
        <v>0</v>
      </c>
      <c r="C68" s="56">
        <v>8.1000000000000003E-2</v>
      </c>
      <c r="D68" s="74">
        <f t="shared" si="8"/>
        <v>0</v>
      </c>
      <c r="E68" s="55">
        <f t="shared" si="7"/>
        <v>0</v>
      </c>
      <c r="F68" s="41"/>
      <c r="G68" s="75">
        <v>42614</v>
      </c>
      <c r="H68" s="103"/>
      <c r="I68" s="93"/>
      <c r="J68" s="92"/>
      <c r="K68" s="93"/>
      <c r="L68" s="76">
        <f t="shared" si="9"/>
        <v>0</v>
      </c>
    </row>
    <row r="69" spans="1:12" ht="13.5" outlineLevel="1" thickBot="1" x14ac:dyDescent="0.25">
      <c r="A69" s="54">
        <v>42663</v>
      </c>
      <c r="B69" s="55">
        <f t="shared" si="1"/>
        <v>0</v>
      </c>
      <c r="C69" s="56">
        <v>0.08</v>
      </c>
      <c r="D69" s="57">
        <f t="shared" si="8"/>
        <v>0</v>
      </c>
      <c r="E69" s="55">
        <f t="shared" si="7"/>
        <v>0</v>
      </c>
      <c r="F69" s="41"/>
      <c r="G69" s="77">
        <v>42644</v>
      </c>
      <c r="H69" s="104"/>
      <c r="I69" s="85"/>
      <c r="J69" s="84"/>
      <c r="K69" s="85"/>
      <c r="L69" s="62">
        <f t="shared" si="9"/>
        <v>0</v>
      </c>
    </row>
    <row r="70" spans="1:12" ht="13.5" outlineLevel="1" thickBot="1" x14ac:dyDescent="0.25">
      <c r="A70" s="54">
        <v>42694</v>
      </c>
      <c r="B70" s="55">
        <f t="shared" si="1"/>
        <v>0</v>
      </c>
      <c r="C70" s="56">
        <v>0.08</v>
      </c>
      <c r="D70" s="74">
        <f t="shared" si="8"/>
        <v>0</v>
      </c>
      <c r="E70" s="55">
        <f t="shared" si="7"/>
        <v>0</v>
      </c>
      <c r="F70" s="41"/>
      <c r="G70" s="75">
        <v>42675</v>
      </c>
      <c r="H70" s="103"/>
      <c r="I70" s="93"/>
      <c r="J70" s="92"/>
      <c r="K70" s="93"/>
      <c r="L70" s="76">
        <f t="shared" si="9"/>
        <v>0</v>
      </c>
    </row>
    <row r="71" spans="1:12" ht="13.5" outlineLevel="1" thickBot="1" x14ac:dyDescent="0.25">
      <c r="A71" s="54">
        <v>42724</v>
      </c>
      <c r="B71" s="55">
        <f t="shared" si="1"/>
        <v>0</v>
      </c>
      <c r="C71" s="56">
        <v>0.08</v>
      </c>
      <c r="D71" s="57">
        <f t="shared" si="8"/>
        <v>0</v>
      </c>
      <c r="E71" s="55">
        <f t="shared" si="7"/>
        <v>0</v>
      </c>
      <c r="F71" s="41"/>
      <c r="G71" s="77">
        <v>42705</v>
      </c>
      <c r="H71" s="104"/>
      <c r="I71" s="85"/>
      <c r="J71" s="84"/>
      <c r="K71" s="85"/>
      <c r="L71" s="62">
        <f t="shared" si="9"/>
        <v>0</v>
      </c>
    </row>
    <row r="72" spans="1:12" ht="13.5" outlineLevel="1" thickBot="1" x14ac:dyDescent="0.25">
      <c r="A72" s="54">
        <v>42755</v>
      </c>
      <c r="B72" s="55">
        <f t="shared" si="1"/>
        <v>0</v>
      </c>
      <c r="C72" s="56">
        <v>0.08</v>
      </c>
      <c r="D72" s="74">
        <f t="shared" si="8"/>
        <v>0</v>
      </c>
      <c r="E72" s="55">
        <f t="shared" si="7"/>
        <v>0</v>
      </c>
      <c r="F72" s="41"/>
      <c r="G72" s="75">
        <v>42736</v>
      </c>
      <c r="H72" s="103"/>
      <c r="I72" s="93"/>
      <c r="J72" s="92"/>
      <c r="K72" s="93"/>
      <c r="L72" s="76">
        <f t="shared" si="9"/>
        <v>0</v>
      </c>
    </row>
    <row r="73" spans="1:12" ht="13.5" outlineLevel="1" thickBot="1" x14ac:dyDescent="0.25">
      <c r="A73" s="54">
        <v>42786</v>
      </c>
      <c r="B73" s="69">
        <f t="shared" si="1"/>
        <v>0</v>
      </c>
      <c r="C73" s="56">
        <v>0.08</v>
      </c>
      <c r="D73" s="57">
        <f t="shared" si="8"/>
        <v>0</v>
      </c>
      <c r="E73" s="55">
        <f t="shared" si="7"/>
        <v>0</v>
      </c>
      <c r="F73" s="41"/>
      <c r="G73" s="77">
        <v>42767</v>
      </c>
      <c r="H73" s="104"/>
      <c r="I73" s="85"/>
      <c r="J73" s="84"/>
      <c r="K73" s="85"/>
      <c r="L73" s="62">
        <f t="shared" si="9"/>
        <v>0</v>
      </c>
    </row>
    <row r="74" spans="1:12" ht="13.5" thickBot="1" x14ac:dyDescent="0.25">
      <c r="A74" s="63">
        <v>42814</v>
      </c>
      <c r="B74" s="64">
        <f t="shared" si="1"/>
        <v>0</v>
      </c>
      <c r="C74" s="65">
        <v>0.08</v>
      </c>
      <c r="D74" s="57">
        <f t="shared" si="8"/>
        <v>0</v>
      </c>
      <c r="E74" s="66">
        <f t="shared" ref="E74" si="13">B74+SUM(D63:D74)</f>
        <v>0</v>
      </c>
      <c r="F74" s="41"/>
      <c r="G74" s="67">
        <v>42795</v>
      </c>
      <c r="H74" s="101"/>
      <c r="I74" s="97"/>
      <c r="J74" s="96"/>
      <c r="K74" s="97"/>
      <c r="L74" s="68">
        <f t="shared" si="9"/>
        <v>0</v>
      </c>
    </row>
    <row r="75" spans="1:12" ht="13.5" outlineLevel="1" thickBot="1" x14ac:dyDescent="0.25">
      <c r="A75" s="54">
        <v>42845</v>
      </c>
      <c r="B75" s="69">
        <f t="shared" si="1"/>
        <v>0</v>
      </c>
      <c r="C75" s="70">
        <v>7.9000000000000001E-2</v>
      </c>
      <c r="D75" s="71">
        <f t="shared" si="8"/>
        <v>0</v>
      </c>
      <c r="E75" s="69">
        <f t="shared" ref="E75" si="14">B75</f>
        <v>0</v>
      </c>
      <c r="F75" s="41"/>
      <c r="G75" s="72">
        <v>42826</v>
      </c>
      <c r="H75" s="102"/>
      <c r="I75" s="99"/>
      <c r="J75" s="98"/>
      <c r="K75" s="99"/>
      <c r="L75" s="73">
        <f t="shared" si="9"/>
        <v>0</v>
      </c>
    </row>
    <row r="76" spans="1:12" ht="13.5" outlineLevel="1" thickBot="1" x14ac:dyDescent="0.25">
      <c r="A76" s="54">
        <v>42875</v>
      </c>
      <c r="B76" s="81">
        <f t="shared" si="1"/>
        <v>0</v>
      </c>
      <c r="C76" s="56">
        <v>7.9000000000000001E-2</v>
      </c>
      <c r="D76" s="105">
        <f t="shared" si="8"/>
        <v>0</v>
      </c>
      <c r="E76" s="55">
        <f t="shared" si="7"/>
        <v>0</v>
      </c>
      <c r="F76" s="41"/>
      <c r="G76" s="75">
        <v>42856</v>
      </c>
      <c r="H76" s="103"/>
      <c r="I76" s="93"/>
      <c r="J76" s="92"/>
      <c r="K76" s="93"/>
      <c r="L76" s="76">
        <f t="shared" si="9"/>
        <v>0</v>
      </c>
    </row>
    <row r="77" spans="1:12" ht="13.5" outlineLevel="1" thickBot="1" x14ac:dyDescent="0.25">
      <c r="A77" s="54">
        <v>42906</v>
      </c>
      <c r="B77" s="81">
        <f t="shared" si="1"/>
        <v>0</v>
      </c>
      <c r="C77" s="56">
        <v>7.9000000000000001E-2</v>
      </c>
      <c r="D77" s="106">
        <f t="shared" si="8"/>
        <v>0</v>
      </c>
      <c r="E77" s="55">
        <f t="shared" si="7"/>
        <v>0</v>
      </c>
      <c r="F77" s="41"/>
      <c r="G77" s="77">
        <v>42887</v>
      </c>
      <c r="H77" s="104"/>
      <c r="I77" s="85"/>
      <c r="J77" s="84"/>
      <c r="K77" s="85"/>
      <c r="L77" s="62">
        <f t="shared" si="9"/>
        <v>0</v>
      </c>
    </row>
    <row r="78" spans="1:12" ht="13.5" outlineLevel="1" thickBot="1" x14ac:dyDescent="0.25">
      <c r="A78" s="54">
        <v>42936</v>
      </c>
      <c r="B78" s="81">
        <f t="shared" si="1"/>
        <v>0</v>
      </c>
      <c r="C78" s="56">
        <v>7.8E-2</v>
      </c>
      <c r="D78" s="105">
        <f t="shared" si="8"/>
        <v>0</v>
      </c>
      <c r="E78" s="55">
        <f t="shared" si="7"/>
        <v>0</v>
      </c>
      <c r="F78" s="41"/>
      <c r="G78" s="75">
        <v>42917</v>
      </c>
      <c r="H78" s="103"/>
      <c r="I78" s="93"/>
      <c r="J78" s="92"/>
      <c r="K78" s="93"/>
      <c r="L78" s="76">
        <f t="shared" si="9"/>
        <v>0</v>
      </c>
    </row>
    <row r="79" spans="1:12" ht="13.5" outlineLevel="1" thickBot="1" x14ac:dyDescent="0.25">
      <c r="A79" s="54">
        <v>42967</v>
      </c>
      <c r="B79" s="81">
        <f t="shared" si="1"/>
        <v>0</v>
      </c>
      <c r="C79" s="56">
        <v>7.8E-2</v>
      </c>
      <c r="D79" s="106">
        <f t="shared" si="8"/>
        <v>0</v>
      </c>
      <c r="E79" s="55">
        <f t="shared" si="7"/>
        <v>0</v>
      </c>
      <c r="F79" s="41"/>
      <c r="G79" s="77">
        <v>42948</v>
      </c>
      <c r="H79" s="104"/>
      <c r="I79" s="85"/>
      <c r="J79" s="84"/>
      <c r="K79" s="85"/>
      <c r="L79" s="62">
        <f t="shared" si="9"/>
        <v>0</v>
      </c>
    </row>
    <row r="80" spans="1:12" ht="13.5" outlineLevel="1" thickBot="1" x14ac:dyDescent="0.25">
      <c r="A80" s="54">
        <v>42998</v>
      </c>
      <c r="B80" s="81">
        <f t="shared" ref="B80:B143" si="15">SUM(L80,E79)</f>
        <v>0</v>
      </c>
      <c r="C80" s="56">
        <v>7.8E-2</v>
      </c>
      <c r="D80" s="105">
        <f t="shared" si="8"/>
        <v>0</v>
      </c>
      <c r="E80" s="55">
        <f t="shared" si="7"/>
        <v>0</v>
      </c>
      <c r="F80" s="41"/>
      <c r="G80" s="75">
        <v>42979</v>
      </c>
      <c r="H80" s="103"/>
      <c r="I80" s="93"/>
      <c r="J80" s="92"/>
      <c r="K80" s="93"/>
      <c r="L80" s="76">
        <f t="shared" si="9"/>
        <v>0</v>
      </c>
    </row>
    <row r="81" spans="1:12" ht="13.5" outlineLevel="1" thickBot="1" x14ac:dyDescent="0.25">
      <c r="A81" s="54">
        <v>43028</v>
      </c>
      <c r="B81" s="81">
        <f t="shared" si="15"/>
        <v>0</v>
      </c>
      <c r="C81" s="56">
        <v>7.8E-2</v>
      </c>
      <c r="D81" s="106">
        <f t="shared" si="8"/>
        <v>0</v>
      </c>
      <c r="E81" s="55">
        <f t="shared" si="7"/>
        <v>0</v>
      </c>
      <c r="F81" s="41"/>
      <c r="G81" s="77">
        <v>43009</v>
      </c>
      <c r="H81" s="104"/>
      <c r="I81" s="85"/>
      <c r="J81" s="84"/>
      <c r="K81" s="85"/>
      <c r="L81" s="62">
        <f t="shared" si="9"/>
        <v>0</v>
      </c>
    </row>
    <row r="82" spans="1:12" ht="13.5" outlineLevel="1" thickBot="1" x14ac:dyDescent="0.25">
      <c r="A82" s="54">
        <v>43059</v>
      </c>
      <c r="B82" s="55">
        <f t="shared" si="15"/>
        <v>0</v>
      </c>
      <c r="C82" s="56">
        <v>7.8E-2</v>
      </c>
      <c r="D82" s="74">
        <f t="shared" si="8"/>
        <v>0</v>
      </c>
      <c r="E82" s="55">
        <f t="shared" si="7"/>
        <v>0</v>
      </c>
      <c r="F82" s="41"/>
      <c r="G82" s="75">
        <v>43040</v>
      </c>
      <c r="H82" s="103"/>
      <c r="I82" s="93"/>
      <c r="J82" s="92"/>
      <c r="K82" s="93"/>
      <c r="L82" s="76">
        <f t="shared" si="9"/>
        <v>0</v>
      </c>
    </row>
    <row r="83" spans="1:12" ht="13.5" outlineLevel="1" thickBot="1" x14ac:dyDescent="0.25">
      <c r="A83" s="54">
        <v>43089</v>
      </c>
      <c r="B83" s="80">
        <f t="shared" si="15"/>
        <v>0</v>
      </c>
      <c r="C83" s="56">
        <v>7.8E-2</v>
      </c>
      <c r="D83" s="57">
        <f t="shared" si="8"/>
        <v>0</v>
      </c>
      <c r="E83" s="55">
        <f t="shared" si="7"/>
        <v>0</v>
      </c>
      <c r="F83" s="41"/>
      <c r="G83" s="77">
        <v>43070</v>
      </c>
      <c r="H83" s="104"/>
      <c r="I83" s="85"/>
      <c r="J83" s="84"/>
      <c r="K83" s="85"/>
      <c r="L83" s="62">
        <f t="shared" si="9"/>
        <v>0</v>
      </c>
    </row>
    <row r="84" spans="1:12" ht="13.5" outlineLevel="1" thickBot="1" x14ac:dyDescent="0.25">
      <c r="A84" s="54">
        <v>43120</v>
      </c>
      <c r="B84" s="55">
        <f t="shared" si="15"/>
        <v>0</v>
      </c>
      <c r="C84" s="56">
        <v>7.5999999999999998E-2</v>
      </c>
      <c r="D84" s="74">
        <f t="shared" si="8"/>
        <v>0</v>
      </c>
      <c r="E84" s="55">
        <f t="shared" si="7"/>
        <v>0</v>
      </c>
      <c r="F84" s="41"/>
      <c r="G84" s="75">
        <v>43101</v>
      </c>
      <c r="H84" s="103"/>
      <c r="I84" s="93"/>
      <c r="J84" s="92"/>
      <c r="K84" s="93"/>
      <c r="L84" s="76">
        <f t="shared" si="9"/>
        <v>0</v>
      </c>
    </row>
    <row r="85" spans="1:12" ht="13.5" outlineLevel="1" thickBot="1" x14ac:dyDescent="0.25">
      <c r="A85" s="54">
        <v>43151</v>
      </c>
      <c r="B85" s="69">
        <f t="shared" si="15"/>
        <v>0</v>
      </c>
      <c r="C85" s="56">
        <v>7.5999999999999998E-2</v>
      </c>
      <c r="D85" s="57">
        <f t="shared" si="8"/>
        <v>0</v>
      </c>
      <c r="E85" s="55">
        <f t="shared" si="7"/>
        <v>0</v>
      </c>
      <c r="F85" s="41"/>
      <c r="G85" s="77">
        <v>43132</v>
      </c>
      <c r="H85" s="104"/>
      <c r="I85" s="85"/>
      <c r="J85" s="84"/>
      <c r="K85" s="85"/>
      <c r="L85" s="62">
        <f t="shared" si="9"/>
        <v>0</v>
      </c>
    </row>
    <row r="86" spans="1:12" ht="13.5" thickBot="1" x14ac:dyDescent="0.25">
      <c r="A86" s="63">
        <v>43179</v>
      </c>
      <c r="B86" s="64">
        <f t="shared" si="15"/>
        <v>0</v>
      </c>
      <c r="C86" s="65">
        <v>7.5999999999999998E-2</v>
      </c>
      <c r="D86" s="57">
        <f t="shared" si="8"/>
        <v>0</v>
      </c>
      <c r="E86" s="66">
        <f t="shared" ref="E86" si="16">B86+SUM(D75:D86)</f>
        <v>0</v>
      </c>
      <c r="F86" s="41"/>
      <c r="G86" s="67">
        <v>43160</v>
      </c>
      <c r="H86" s="101"/>
      <c r="I86" s="97"/>
      <c r="J86" s="96"/>
      <c r="K86" s="97"/>
      <c r="L86" s="68">
        <f t="shared" si="9"/>
        <v>0</v>
      </c>
    </row>
    <row r="87" spans="1:12" ht="13.5" outlineLevel="1" thickBot="1" x14ac:dyDescent="0.25">
      <c r="A87" s="54">
        <v>43210</v>
      </c>
      <c r="B87" s="69">
        <f t="shared" si="15"/>
        <v>0</v>
      </c>
      <c r="C87" s="70">
        <v>7.5999999999999998E-2</v>
      </c>
      <c r="D87" s="71">
        <f t="shared" si="8"/>
        <v>0</v>
      </c>
      <c r="E87" s="69">
        <f t="shared" ref="E87" si="17">B87</f>
        <v>0</v>
      </c>
      <c r="F87" s="41"/>
      <c r="G87" s="72">
        <v>43191</v>
      </c>
      <c r="H87" s="102"/>
      <c r="I87" s="99"/>
      <c r="J87" s="98"/>
      <c r="K87" s="99"/>
      <c r="L87" s="73">
        <f t="shared" si="9"/>
        <v>0</v>
      </c>
    </row>
    <row r="88" spans="1:12" ht="13.5" outlineLevel="1" thickBot="1" x14ac:dyDescent="0.25">
      <c r="A88" s="54">
        <v>43240</v>
      </c>
      <c r="B88" s="55">
        <f t="shared" si="15"/>
        <v>0</v>
      </c>
      <c r="C88" s="56">
        <v>7.5999999999999998E-2</v>
      </c>
      <c r="D88" s="74">
        <f t="shared" si="8"/>
        <v>0</v>
      </c>
      <c r="E88" s="55">
        <f t="shared" si="7"/>
        <v>0</v>
      </c>
      <c r="F88" s="41"/>
      <c r="G88" s="75">
        <v>43221</v>
      </c>
      <c r="H88" s="103"/>
      <c r="I88" s="93"/>
      <c r="J88" s="92"/>
      <c r="K88" s="93"/>
      <c r="L88" s="76">
        <f t="shared" si="9"/>
        <v>0</v>
      </c>
    </row>
    <row r="89" spans="1:12" ht="13.5" outlineLevel="1" thickBot="1" x14ac:dyDescent="0.25">
      <c r="A89" s="54">
        <v>43271</v>
      </c>
      <c r="B89" s="55">
        <f t="shared" si="15"/>
        <v>0</v>
      </c>
      <c r="C89" s="56">
        <v>7.5999999999999998E-2</v>
      </c>
      <c r="D89" s="57">
        <f t="shared" si="8"/>
        <v>0</v>
      </c>
      <c r="E89" s="55">
        <f t="shared" si="7"/>
        <v>0</v>
      </c>
      <c r="F89" s="41"/>
      <c r="G89" s="77">
        <v>43252</v>
      </c>
      <c r="H89" s="104"/>
      <c r="I89" s="85"/>
      <c r="J89" s="84"/>
      <c r="K89" s="85"/>
      <c r="L89" s="62">
        <f t="shared" si="9"/>
        <v>0</v>
      </c>
    </row>
    <row r="90" spans="1:12" ht="13.5" outlineLevel="1" thickBot="1" x14ac:dyDescent="0.25">
      <c r="A90" s="54">
        <v>43301</v>
      </c>
      <c r="B90" s="55">
        <f t="shared" si="15"/>
        <v>0</v>
      </c>
      <c r="C90" s="56">
        <v>7.5999999999999998E-2</v>
      </c>
      <c r="D90" s="74">
        <f t="shared" si="8"/>
        <v>0</v>
      </c>
      <c r="E90" s="55">
        <f t="shared" si="7"/>
        <v>0</v>
      </c>
      <c r="F90" s="41"/>
      <c r="G90" s="75">
        <v>43282</v>
      </c>
      <c r="H90" s="103"/>
      <c r="I90" s="93"/>
      <c r="J90" s="92"/>
      <c r="K90" s="93"/>
      <c r="L90" s="76">
        <f t="shared" si="9"/>
        <v>0</v>
      </c>
    </row>
    <row r="91" spans="1:12" ht="13.5" outlineLevel="1" thickBot="1" x14ac:dyDescent="0.25">
      <c r="A91" s="54">
        <v>43332</v>
      </c>
      <c r="B91" s="55">
        <f t="shared" si="15"/>
        <v>0</v>
      </c>
      <c r="C91" s="56">
        <v>7.5999999999999998E-2</v>
      </c>
      <c r="D91" s="57">
        <f t="shared" si="8"/>
        <v>0</v>
      </c>
      <c r="E91" s="55">
        <f t="shared" si="7"/>
        <v>0</v>
      </c>
      <c r="F91" s="41"/>
      <c r="G91" s="77">
        <v>43313</v>
      </c>
      <c r="H91" s="104"/>
      <c r="I91" s="85"/>
      <c r="J91" s="84"/>
      <c r="K91" s="85"/>
      <c r="L91" s="62">
        <f t="shared" si="9"/>
        <v>0</v>
      </c>
    </row>
    <row r="92" spans="1:12" ht="13.5" outlineLevel="1" thickBot="1" x14ac:dyDescent="0.25">
      <c r="A92" s="54">
        <v>43363</v>
      </c>
      <c r="B92" s="55">
        <f t="shared" si="15"/>
        <v>0</v>
      </c>
      <c r="C92" s="56">
        <v>7.5999999999999998E-2</v>
      </c>
      <c r="D92" s="74">
        <f t="shared" si="8"/>
        <v>0</v>
      </c>
      <c r="E92" s="55">
        <f t="shared" si="7"/>
        <v>0</v>
      </c>
      <c r="F92" s="41"/>
      <c r="G92" s="75">
        <v>43344</v>
      </c>
      <c r="H92" s="103"/>
      <c r="I92" s="93"/>
      <c r="J92" s="92"/>
      <c r="K92" s="93"/>
      <c r="L92" s="76">
        <f t="shared" si="9"/>
        <v>0</v>
      </c>
    </row>
    <row r="93" spans="1:12" ht="13.5" outlineLevel="1" thickBot="1" x14ac:dyDescent="0.25">
      <c r="A93" s="54">
        <v>43393</v>
      </c>
      <c r="B93" s="55">
        <f t="shared" si="15"/>
        <v>0</v>
      </c>
      <c r="C93" s="56">
        <v>0.08</v>
      </c>
      <c r="D93" s="57">
        <f t="shared" si="8"/>
        <v>0</v>
      </c>
      <c r="E93" s="55">
        <f t="shared" si="7"/>
        <v>0</v>
      </c>
      <c r="F93" s="41"/>
      <c r="G93" s="77">
        <v>43374</v>
      </c>
      <c r="H93" s="104"/>
      <c r="I93" s="85"/>
      <c r="J93" s="84"/>
      <c r="K93" s="85"/>
      <c r="L93" s="62">
        <f t="shared" si="9"/>
        <v>0</v>
      </c>
    </row>
    <row r="94" spans="1:12" ht="13.5" outlineLevel="1" thickBot="1" x14ac:dyDescent="0.25">
      <c r="A94" s="54">
        <v>43424</v>
      </c>
      <c r="B94" s="55">
        <f t="shared" si="15"/>
        <v>0</v>
      </c>
      <c r="C94" s="56">
        <v>0.08</v>
      </c>
      <c r="D94" s="74">
        <f t="shared" si="8"/>
        <v>0</v>
      </c>
      <c r="E94" s="55">
        <f t="shared" si="7"/>
        <v>0</v>
      </c>
      <c r="F94" s="41"/>
      <c r="G94" s="75">
        <v>43405</v>
      </c>
      <c r="H94" s="103"/>
      <c r="I94" s="93"/>
      <c r="J94" s="92"/>
      <c r="K94" s="93"/>
      <c r="L94" s="76">
        <f t="shared" si="9"/>
        <v>0</v>
      </c>
    </row>
    <row r="95" spans="1:12" ht="13.5" outlineLevel="1" thickBot="1" x14ac:dyDescent="0.25">
      <c r="A95" s="54">
        <v>43454</v>
      </c>
      <c r="B95" s="55">
        <f t="shared" si="15"/>
        <v>0</v>
      </c>
      <c r="C95" s="56">
        <v>0.08</v>
      </c>
      <c r="D95" s="57">
        <f t="shared" si="8"/>
        <v>0</v>
      </c>
      <c r="E95" s="55">
        <f t="shared" si="7"/>
        <v>0</v>
      </c>
      <c r="F95" s="41"/>
      <c r="G95" s="77">
        <v>43435</v>
      </c>
      <c r="H95" s="104"/>
      <c r="I95" s="85"/>
      <c r="J95" s="84"/>
      <c r="K95" s="85"/>
      <c r="L95" s="62">
        <f t="shared" si="9"/>
        <v>0</v>
      </c>
    </row>
    <row r="96" spans="1:12" ht="13.5" outlineLevel="1" thickBot="1" x14ac:dyDescent="0.25">
      <c r="A96" s="54">
        <v>43485</v>
      </c>
      <c r="B96" s="55">
        <f t="shared" si="15"/>
        <v>0</v>
      </c>
      <c r="C96" s="56">
        <v>0.08</v>
      </c>
      <c r="D96" s="74">
        <f t="shared" si="8"/>
        <v>0</v>
      </c>
      <c r="E96" s="55">
        <f t="shared" si="7"/>
        <v>0</v>
      </c>
      <c r="F96" s="41"/>
      <c r="G96" s="75">
        <v>43466</v>
      </c>
      <c r="H96" s="103"/>
      <c r="I96" s="93"/>
      <c r="J96" s="92"/>
      <c r="K96" s="93"/>
      <c r="L96" s="76">
        <f t="shared" si="9"/>
        <v>0</v>
      </c>
    </row>
    <row r="97" spans="1:12" ht="13.5" outlineLevel="1" thickBot="1" x14ac:dyDescent="0.25">
      <c r="A97" s="54">
        <v>43516</v>
      </c>
      <c r="B97" s="69">
        <f t="shared" si="15"/>
        <v>0</v>
      </c>
      <c r="C97" s="56">
        <v>0.08</v>
      </c>
      <c r="D97" s="57">
        <f t="shared" si="8"/>
        <v>0</v>
      </c>
      <c r="E97" s="55">
        <f t="shared" si="7"/>
        <v>0</v>
      </c>
      <c r="F97" s="41"/>
      <c r="G97" s="77">
        <v>43497</v>
      </c>
      <c r="H97" s="104"/>
      <c r="I97" s="85"/>
      <c r="J97" s="84"/>
      <c r="K97" s="85"/>
      <c r="L97" s="62">
        <f t="shared" si="9"/>
        <v>0</v>
      </c>
    </row>
    <row r="98" spans="1:12" ht="13.5" thickBot="1" x14ac:dyDescent="0.25">
      <c r="A98" s="63">
        <v>43544</v>
      </c>
      <c r="B98" s="64">
        <f t="shared" si="15"/>
        <v>0</v>
      </c>
      <c r="C98" s="56">
        <v>0.08</v>
      </c>
      <c r="D98" s="57">
        <f t="shared" si="8"/>
        <v>0</v>
      </c>
      <c r="E98" s="66">
        <f t="shared" ref="E98" si="18">B98+SUM(D87:D98)</f>
        <v>0</v>
      </c>
      <c r="F98" s="41"/>
      <c r="G98" s="67">
        <v>43525</v>
      </c>
      <c r="H98" s="101"/>
      <c r="I98" s="97"/>
      <c r="J98" s="96"/>
      <c r="K98" s="97"/>
      <c r="L98" s="68">
        <f t="shared" si="9"/>
        <v>0</v>
      </c>
    </row>
    <row r="99" spans="1:12" ht="13.5" outlineLevel="1" thickBot="1" x14ac:dyDescent="0.25">
      <c r="A99" s="54">
        <v>43575</v>
      </c>
      <c r="B99" s="69">
        <f t="shared" si="15"/>
        <v>0</v>
      </c>
      <c r="C99" s="56">
        <v>0.08</v>
      </c>
      <c r="D99" s="71">
        <f t="shared" si="8"/>
        <v>0</v>
      </c>
      <c r="E99" s="69">
        <f t="shared" ref="E99" si="19">B99</f>
        <v>0</v>
      </c>
      <c r="F99" s="41"/>
      <c r="G99" s="72">
        <v>43556</v>
      </c>
      <c r="H99" s="102"/>
      <c r="I99" s="99"/>
      <c r="J99" s="98"/>
      <c r="K99" s="99"/>
      <c r="L99" s="73">
        <f t="shared" si="9"/>
        <v>0</v>
      </c>
    </row>
    <row r="100" spans="1:12" ht="13.5" outlineLevel="1" thickBot="1" x14ac:dyDescent="0.25">
      <c r="A100" s="54">
        <v>43605</v>
      </c>
      <c r="B100" s="55">
        <f t="shared" si="15"/>
        <v>0</v>
      </c>
      <c r="C100" s="56">
        <v>0.08</v>
      </c>
      <c r="D100" s="74">
        <f t="shared" si="8"/>
        <v>0</v>
      </c>
      <c r="E100" s="55">
        <f t="shared" si="7"/>
        <v>0</v>
      </c>
      <c r="F100" s="41"/>
      <c r="G100" s="75">
        <v>43586</v>
      </c>
      <c r="H100" s="103"/>
      <c r="I100" s="93"/>
      <c r="J100" s="92"/>
      <c r="K100" s="93"/>
      <c r="L100" s="76">
        <f t="shared" si="9"/>
        <v>0</v>
      </c>
    </row>
    <row r="101" spans="1:12" ht="13.5" outlineLevel="1" thickBot="1" x14ac:dyDescent="0.25">
      <c r="A101" s="54">
        <v>43636</v>
      </c>
      <c r="B101" s="55">
        <f t="shared" si="15"/>
        <v>0</v>
      </c>
      <c r="C101" s="56">
        <v>0.08</v>
      </c>
      <c r="D101" s="57">
        <f t="shared" si="8"/>
        <v>0</v>
      </c>
      <c r="E101" s="55">
        <f t="shared" si="7"/>
        <v>0</v>
      </c>
      <c r="F101" s="41"/>
      <c r="G101" s="77">
        <v>43617</v>
      </c>
      <c r="H101" s="104"/>
      <c r="I101" s="85"/>
      <c r="J101" s="84"/>
      <c r="K101" s="85"/>
      <c r="L101" s="62">
        <f t="shared" si="9"/>
        <v>0</v>
      </c>
    </row>
    <row r="102" spans="1:12" ht="13.5" outlineLevel="1" thickBot="1" x14ac:dyDescent="0.25">
      <c r="A102" s="54">
        <v>43666</v>
      </c>
      <c r="B102" s="55">
        <f t="shared" si="15"/>
        <v>0</v>
      </c>
      <c r="C102" s="56">
        <v>7.9000000000000001E-2</v>
      </c>
      <c r="D102" s="74">
        <f t="shared" si="8"/>
        <v>0</v>
      </c>
      <c r="E102" s="55">
        <f t="shared" si="7"/>
        <v>0</v>
      </c>
      <c r="F102" s="41"/>
      <c r="G102" s="75">
        <v>43647</v>
      </c>
      <c r="H102" s="103"/>
      <c r="I102" s="93"/>
      <c r="J102" s="92"/>
      <c r="K102" s="93"/>
      <c r="L102" s="76">
        <f t="shared" si="9"/>
        <v>0</v>
      </c>
    </row>
    <row r="103" spans="1:12" ht="13.5" outlineLevel="1" thickBot="1" x14ac:dyDescent="0.25">
      <c r="A103" s="54">
        <v>43697</v>
      </c>
      <c r="B103" s="55">
        <f t="shared" si="15"/>
        <v>0</v>
      </c>
      <c r="C103" s="56">
        <v>7.9000000000000001E-2</v>
      </c>
      <c r="D103" s="57">
        <f t="shared" si="8"/>
        <v>0</v>
      </c>
      <c r="E103" s="55">
        <f t="shared" ref="E103:E166" si="20">B103</f>
        <v>0</v>
      </c>
      <c r="F103" s="41"/>
      <c r="G103" s="77">
        <v>43678</v>
      </c>
      <c r="H103" s="104"/>
      <c r="I103" s="85"/>
      <c r="J103" s="84"/>
      <c r="K103" s="85"/>
      <c r="L103" s="62">
        <f t="shared" si="9"/>
        <v>0</v>
      </c>
    </row>
    <row r="104" spans="1:12" ht="13.5" outlineLevel="1" thickBot="1" x14ac:dyDescent="0.25">
      <c r="A104" s="54">
        <v>43728</v>
      </c>
      <c r="B104" s="55">
        <f t="shared" si="15"/>
        <v>0</v>
      </c>
      <c r="C104" s="56">
        <v>7.9000000000000001E-2</v>
      </c>
      <c r="D104" s="74">
        <f t="shared" si="8"/>
        <v>0</v>
      </c>
      <c r="E104" s="55">
        <f t="shared" si="20"/>
        <v>0</v>
      </c>
      <c r="F104" s="41"/>
      <c r="G104" s="75">
        <v>43709</v>
      </c>
      <c r="H104" s="103"/>
      <c r="I104" s="93"/>
      <c r="J104" s="92"/>
      <c r="K104" s="93"/>
      <c r="L104" s="76">
        <f t="shared" si="9"/>
        <v>0</v>
      </c>
    </row>
    <row r="105" spans="1:12" ht="13.5" outlineLevel="1" thickBot="1" x14ac:dyDescent="0.25">
      <c r="A105" s="54">
        <v>43758</v>
      </c>
      <c r="B105" s="55">
        <f t="shared" si="15"/>
        <v>0</v>
      </c>
      <c r="C105" s="56"/>
      <c r="D105" s="57">
        <f t="shared" si="8"/>
        <v>0</v>
      </c>
      <c r="E105" s="55">
        <f t="shared" si="20"/>
        <v>0</v>
      </c>
      <c r="F105" s="41"/>
      <c r="G105" s="77">
        <v>43739</v>
      </c>
      <c r="H105" s="104"/>
      <c r="I105" s="85"/>
      <c r="J105" s="84"/>
      <c r="K105" s="85"/>
      <c r="L105" s="62">
        <f t="shared" si="9"/>
        <v>0</v>
      </c>
    </row>
    <row r="106" spans="1:12" ht="13.5" outlineLevel="1" thickBot="1" x14ac:dyDescent="0.25">
      <c r="A106" s="54">
        <v>43789</v>
      </c>
      <c r="B106" s="55">
        <f t="shared" si="15"/>
        <v>0</v>
      </c>
      <c r="C106" s="56"/>
      <c r="D106" s="74">
        <f t="shared" si="8"/>
        <v>0</v>
      </c>
      <c r="E106" s="55">
        <f t="shared" si="20"/>
        <v>0</v>
      </c>
      <c r="F106" s="41"/>
      <c r="G106" s="75">
        <v>43770</v>
      </c>
      <c r="H106" s="103"/>
      <c r="I106" s="93"/>
      <c r="J106" s="92"/>
      <c r="K106" s="93"/>
      <c r="L106" s="76">
        <f t="shared" si="9"/>
        <v>0</v>
      </c>
    </row>
    <row r="107" spans="1:12" ht="13.5" outlineLevel="1" thickBot="1" x14ac:dyDescent="0.25">
      <c r="A107" s="54">
        <v>43819</v>
      </c>
      <c r="B107" s="55">
        <f t="shared" si="15"/>
        <v>0</v>
      </c>
      <c r="C107" s="56"/>
      <c r="D107" s="57">
        <f t="shared" si="8"/>
        <v>0</v>
      </c>
      <c r="E107" s="55">
        <f t="shared" si="20"/>
        <v>0</v>
      </c>
      <c r="F107" s="41"/>
      <c r="G107" s="77">
        <v>43800</v>
      </c>
      <c r="H107" s="104"/>
      <c r="I107" s="85"/>
      <c r="J107" s="84"/>
      <c r="K107" s="85"/>
      <c r="L107" s="62">
        <f t="shared" si="9"/>
        <v>0</v>
      </c>
    </row>
    <row r="108" spans="1:12" ht="13.5" outlineLevel="1" thickBot="1" x14ac:dyDescent="0.25">
      <c r="A108" s="54">
        <v>43850</v>
      </c>
      <c r="B108" s="55">
        <f t="shared" si="15"/>
        <v>0</v>
      </c>
      <c r="C108" s="56"/>
      <c r="D108" s="74">
        <f t="shared" si="8"/>
        <v>0</v>
      </c>
      <c r="E108" s="55">
        <f t="shared" si="20"/>
        <v>0</v>
      </c>
      <c r="F108" s="41"/>
      <c r="G108" s="75">
        <v>43831</v>
      </c>
      <c r="H108" s="103"/>
      <c r="I108" s="93"/>
      <c r="J108" s="92"/>
      <c r="K108" s="93"/>
      <c r="L108" s="76">
        <f t="shared" si="9"/>
        <v>0</v>
      </c>
    </row>
    <row r="109" spans="1:12" ht="13.5" outlineLevel="1" thickBot="1" x14ac:dyDescent="0.25">
      <c r="A109" s="54">
        <v>43881</v>
      </c>
      <c r="B109" s="69">
        <f t="shared" si="15"/>
        <v>0</v>
      </c>
      <c r="C109" s="56"/>
      <c r="D109" s="57">
        <f t="shared" si="8"/>
        <v>0</v>
      </c>
      <c r="E109" s="55">
        <f t="shared" si="20"/>
        <v>0</v>
      </c>
      <c r="F109" s="41"/>
      <c r="G109" s="77">
        <v>43862</v>
      </c>
      <c r="H109" s="104"/>
      <c r="I109" s="85"/>
      <c r="J109" s="84"/>
      <c r="K109" s="85"/>
      <c r="L109" s="62">
        <f t="shared" si="9"/>
        <v>0</v>
      </c>
    </row>
    <row r="110" spans="1:12" ht="13.5" thickBot="1" x14ac:dyDescent="0.25">
      <c r="A110" s="63">
        <v>43910</v>
      </c>
      <c r="B110" s="64">
        <f t="shared" si="15"/>
        <v>0</v>
      </c>
      <c r="C110" s="56"/>
      <c r="D110" s="57">
        <f t="shared" si="8"/>
        <v>0</v>
      </c>
      <c r="E110" s="66">
        <f t="shared" ref="E110" si="21">B110+SUM(D99:D110)</f>
        <v>0</v>
      </c>
      <c r="F110" s="41"/>
      <c r="G110" s="67">
        <v>43891</v>
      </c>
      <c r="H110" s="101"/>
      <c r="I110" s="97"/>
      <c r="J110" s="96"/>
      <c r="K110" s="97"/>
      <c r="L110" s="68">
        <f t="shared" si="9"/>
        <v>0</v>
      </c>
    </row>
    <row r="111" spans="1:12" ht="13.5" outlineLevel="1" thickBot="1" x14ac:dyDescent="0.25">
      <c r="A111" s="54">
        <v>43941</v>
      </c>
      <c r="B111" s="69">
        <f t="shared" si="15"/>
        <v>0</v>
      </c>
      <c r="C111" s="56"/>
      <c r="D111" s="71">
        <f t="shared" si="8"/>
        <v>0</v>
      </c>
      <c r="E111" s="69">
        <f t="shared" ref="E111" si="22">B111</f>
        <v>0</v>
      </c>
      <c r="F111" s="41"/>
      <c r="G111" s="72">
        <v>43922</v>
      </c>
      <c r="H111" s="102"/>
      <c r="I111" s="99"/>
      <c r="J111" s="98"/>
      <c r="K111" s="99"/>
      <c r="L111" s="73">
        <f t="shared" si="9"/>
        <v>0</v>
      </c>
    </row>
    <row r="112" spans="1:12" ht="13.5" outlineLevel="1" thickBot="1" x14ac:dyDescent="0.25">
      <c r="A112" s="54">
        <v>43971</v>
      </c>
      <c r="B112" s="55">
        <f t="shared" si="15"/>
        <v>0</v>
      </c>
      <c r="C112" s="56"/>
      <c r="D112" s="74">
        <f t="shared" si="8"/>
        <v>0</v>
      </c>
      <c r="E112" s="55">
        <f t="shared" si="20"/>
        <v>0</v>
      </c>
      <c r="F112" s="41"/>
      <c r="G112" s="75">
        <v>43952</v>
      </c>
      <c r="H112" s="103"/>
      <c r="I112" s="93"/>
      <c r="J112" s="92"/>
      <c r="K112" s="93"/>
      <c r="L112" s="76">
        <f t="shared" si="9"/>
        <v>0</v>
      </c>
    </row>
    <row r="113" spans="1:12" ht="13.5" outlineLevel="1" thickBot="1" x14ac:dyDescent="0.25">
      <c r="A113" s="54">
        <v>44002</v>
      </c>
      <c r="B113" s="55">
        <f t="shared" si="15"/>
        <v>0</v>
      </c>
      <c r="C113" s="56"/>
      <c r="D113" s="57">
        <f t="shared" ref="D113:D176" si="23">IF(AND(0&lt;H113, H113&lt;=DATE(YEAR(H113),MONTH(H113),5)),(B113*C113)/12,D112)</f>
        <v>0</v>
      </c>
      <c r="E113" s="55">
        <f t="shared" si="20"/>
        <v>0</v>
      </c>
      <c r="F113" s="41"/>
      <c r="G113" s="77">
        <v>43983</v>
      </c>
      <c r="H113" s="104"/>
      <c r="I113" s="85"/>
      <c r="J113" s="84"/>
      <c r="K113" s="85"/>
      <c r="L113" s="62">
        <f t="shared" ref="L113:L176" si="24">IF(AND(0&lt;H113, H113&lt;=DATE(YEAR(H113),MONTH(H113),5)),SUM(I113, K113),0)</f>
        <v>0</v>
      </c>
    </row>
    <row r="114" spans="1:12" ht="13.5" outlineLevel="1" thickBot="1" x14ac:dyDescent="0.25">
      <c r="A114" s="54">
        <v>44032</v>
      </c>
      <c r="B114" s="55">
        <f t="shared" si="15"/>
        <v>0</v>
      </c>
      <c r="C114" s="56"/>
      <c r="D114" s="74">
        <f t="shared" si="23"/>
        <v>0</v>
      </c>
      <c r="E114" s="55">
        <f t="shared" si="20"/>
        <v>0</v>
      </c>
      <c r="F114" s="41"/>
      <c r="G114" s="75">
        <v>44013</v>
      </c>
      <c r="H114" s="103"/>
      <c r="I114" s="93"/>
      <c r="J114" s="92"/>
      <c r="K114" s="93"/>
      <c r="L114" s="76">
        <f t="shared" si="24"/>
        <v>0</v>
      </c>
    </row>
    <row r="115" spans="1:12" ht="13.5" outlineLevel="1" thickBot="1" x14ac:dyDescent="0.25">
      <c r="A115" s="54">
        <v>44063</v>
      </c>
      <c r="B115" s="55">
        <f t="shared" si="15"/>
        <v>0</v>
      </c>
      <c r="C115" s="56"/>
      <c r="D115" s="57">
        <f t="shared" si="23"/>
        <v>0</v>
      </c>
      <c r="E115" s="55">
        <f t="shared" si="20"/>
        <v>0</v>
      </c>
      <c r="F115" s="41"/>
      <c r="G115" s="77">
        <v>44044</v>
      </c>
      <c r="H115" s="104"/>
      <c r="I115" s="85"/>
      <c r="J115" s="84"/>
      <c r="K115" s="85"/>
      <c r="L115" s="62">
        <f t="shared" si="24"/>
        <v>0</v>
      </c>
    </row>
    <row r="116" spans="1:12" ht="13.5" outlineLevel="1" thickBot="1" x14ac:dyDescent="0.25">
      <c r="A116" s="54">
        <v>44094</v>
      </c>
      <c r="B116" s="55">
        <f t="shared" si="15"/>
        <v>0</v>
      </c>
      <c r="C116" s="56"/>
      <c r="D116" s="74">
        <f t="shared" si="23"/>
        <v>0</v>
      </c>
      <c r="E116" s="55">
        <f t="shared" si="20"/>
        <v>0</v>
      </c>
      <c r="F116" s="41"/>
      <c r="G116" s="75">
        <v>44075</v>
      </c>
      <c r="H116" s="103"/>
      <c r="I116" s="93"/>
      <c r="J116" s="92"/>
      <c r="K116" s="93"/>
      <c r="L116" s="76">
        <f t="shared" si="24"/>
        <v>0</v>
      </c>
    </row>
    <row r="117" spans="1:12" ht="13.5" outlineLevel="1" thickBot="1" x14ac:dyDescent="0.25">
      <c r="A117" s="54">
        <v>44124</v>
      </c>
      <c r="B117" s="55">
        <f t="shared" si="15"/>
        <v>0</v>
      </c>
      <c r="C117" s="56"/>
      <c r="D117" s="57">
        <f t="shared" si="23"/>
        <v>0</v>
      </c>
      <c r="E117" s="55">
        <f t="shared" si="20"/>
        <v>0</v>
      </c>
      <c r="F117" s="41"/>
      <c r="G117" s="77">
        <v>44105</v>
      </c>
      <c r="H117" s="104"/>
      <c r="I117" s="85"/>
      <c r="J117" s="84"/>
      <c r="K117" s="85"/>
      <c r="L117" s="62">
        <f t="shared" si="24"/>
        <v>0</v>
      </c>
    </row>
    <row r="118" spans="1:12" ht="13.5" outlineLevel="1" thickBot="1" x14ac:dyDescent="0.25">
      <c r="A118" s="54">
        <v>44155</v>
      </c>
      <c r="B118" s="55">
        <f t="shared" si="15"/>
        <v>0</v>
      </c>
      <c r="C118" s="56"/>
      <c r="D118" s="74">
        <f t="shared" si="23"/>
        <v>0</v>
      </c>
      <c r="E118" s="55">
        <f t="shared" si="20"/>
        <v>0</v>
      </c>
      <c r="F118" s="41"/>
      <c r="G118" s="75">
        <v>44136</v>
      </c>
      <c r="H118" s="103"/>
      <c r="I118" s="93"/>
      <c r="J118" s="92"/>
      <c r="K118" s="93"/>
      <c r="L118" s="76">
        <f t="shared" si="24"/>
        <v>0</v>
      </c>
    </row>
    <row r="119" spans="1:12" ht="13.5" outlineLevel="1" thickBot="1" x14ac:dyDescent="0.25">
      <c r="A119" s="54">
        <v>44185</v>
      </c>
      <c r="B119" s="55">
        <f t="shared" si="15"/>
        <v>0</v>
      </c>
      <c r="C119" s="56"/>
      <c r="D119" s="57">
        <f t="shared" si="23"/>
        <v>0</v>
      </c>
      <c r="E119" s="55">
        <f t="shared" si="20"/>
        <v>0</v>
      </c>
      <c r="F119" s="41"/>
      <c r="G119" s="77">
        <v>44166</v>
      </c>
      <c r="H119" s="104"/>
      <c r="I119" s="85"/>
      <c r="J119" s="84"/>
      <c r="K119" s="85"/>
      <c r="L119" s="62">
        <f t="shared" si="24"/>
        <v>0</v>
      </c>
    </row>
    <row r="120" spans="1:12" ht="13.5" outlineLevel="1" thickBot="1" x14ac:dyDescent="0.25">
      <c r="A120" s="54">
        <v>44216</v>
      </c>
      <c r="B120" s="55">
        <f t="shared" si="15"/>
        <v>0</v>
      </c>
      <c r="C120" s="56"/>
      <c r="D120" s="74">
        <f t="shared" si="23"/>
        <v>0</v>
      </c>
      <c r="E120" s="55">
        <f t="shared" si="20"/>
        <v>0</v>
      </c>
      <c r="F120" s="41"/>
      <c r="G120" s="75">
        <v>44197</v>
      </c>
      <c r="H120" s="103"/>
      <c r="I120" s="93"/>
      <c r="J120" s="92"/>
      <c r="K120" s="93"/>
      <c r="L120" s="76">
        <f t="shared" si="24"/>
        <v>0</v>
      </c>
    </row>
    <row r="121" spans="1:12" ht="13.5" outlineLevel="1" thickBot="1" x14ac:dyDescent="0.25">
      <c r="A121" s="54">
        <v>44247</v>
      </c>
      <c r="B121" s="55">
        <f t="shared" si="15"/>
        <v>0</v>
      </c>
      <c r="C121" s="56"/>
      <c r="D121" s="57">
        <f t="shared" si="23"/>
        <v>0</v>
      </c>
      <c r="E121" s="55">
        <f t="shared" si="20"/>
        <v>0</v>
      </c>
      <c r="F121" s="41"/>
      <c r="G121" s="77">
        <v>44228</v>
      </c>
      <c r="H121" s="104"/>
      <c r="I121" s="85"/>
      <c r="J121" s="84"/>
      <c r="K121" s="85"/>
      <c r="L121" s="62">
        <f t="shared" si="24"/>
        <v>0</v>
      </c>
    </row>
    <row r="122" spans="1:12" ht="13.5" thickBot="1" x14ac:dyDescent="0.25">
      <c r="A122" s="63">
        <v>44275</v>
      </c>
      <c r="B122" s="64">
        <f t="shared" si="15"/>
        <v>0</v>
      </c>
      <c r="C122" s="56"/>
      <c r="D122" s="57">
        <f t="shared" si="23"/>
        <v>0</v>
      </c>
      <c r="E122" s="66">
        <f t="shared" ref="E122" si="25">B122+SUM(D111:D122)</f>
        <v>0</v>
      </c>
      <c r="F122" s="41"/>
      <c r="G122" s="67">
        <v>44256</v>
      </c>
      <c r="H122" s="101"/>
      <c r="I122" s="97"/>
      <c r="J122" s="96"/>
      <c r="K122" s="97"/>
      <c r="L122" s="68">
        <f t="shared" si="24"/>
        <v>0</v>
      </c>
    </row>
    <row r="123" spans="1:12" ht="13.5" outlineLevel="1" thickBot="1" x14ac:dyDescent="0.25">
      <c r="A123" s="54">
        <v>44306</v>
      </c>
      <c r="B123" s="69">
        <f t="shared" si="15"/>
        <v>0</v>
      </c>
      <c r="C123" s="56">
        <v>7.5999999999999998E-2</v>
      </c>
      <c r="D123" s="71">
        <f t="shared" si="23"/>
        <v>0</v>
      </c>
      <c r="E123" s="69">
        <f t="shared" ref="E123" si="26">B123</f>
        <v>0</v>
      </c>
      <c r="F123" s="41"/>
      <c r="G123" s="72">
        <v>44287</v>
      </c>
      <c r="H123" s="102"/>
      <c r="I123" s="99"/>
      <c r="J123" s="98"/>
      <c r="K123" s="99"/>
      <c r="L123" s="73">
        <f t="shared" si="24"/>
        <v>0</v>
      </c>
    </row>
    <row r="124" spans="1:12" ht="13.5" outlineLevel="1" thickBot="1" x14ac:dyDescent="0.25">
      <c r="A124" s="54">
        <v>44336</v>
      </c>
      <c r="B124" s="55">
        <f t="shared" si="15"/>
        <v>0</v>
      </c>
      <c r="C124" s="56">
        <v>7.5999999999999998E-2</v>
      </c>
      <c r="D124" s="74">
        <f t="shared" si="23"/>
        <v>0</v>
      </c>
      <c r="E124" s="55">
        <f t="shared" si="20"/>
        <v>0</v>
      </c>
      <c r="F124" s="41"/>
      <c r="G124" s="75">
        <v>44317</v>
      </c>
      <c r="H124" s="103"/>
      <c r="I124" s="93"/>
      <c r="J124" s="92"/>
      <c r="K124" s="93"/>
      <c r="L124" s="76">
        <f t="shared" si="24"/>
        <v>0</v>
      </c>
    </row>
    <row r="125" spans="1:12" ht="13.5" outlineLevel="1" thickBot="1" x14ac:dyDescent="0.25">
      <c r="A125" s="54">
        <v>44367</v>
      </c>
      <c r="B125" s="55">
        <f t="shared" si="15"/>
        <v>0</v>
      </c>
      <c r="C125" s="56">
        <v>7.5999999999999998E-2</v>
      </c>
      <c r="D125" s="57">
        <f t="shared" si="23"/>
        <v>0</v>
      </c>
      <c r="E125" s="55">
        <f t="shared" si="20"/>
        <v>0</v>
      </c>
      <c r="F125" s="41"/>
      <c r="G125" s="77">
        <v>44348</v>
      </c>
      <c r="H125" s="104"/>
      <c r="I125" s="85"/>
      <c r="J125" s="84"/>
      <c r="K125" s="85"/>
      <c r="L125" s="62">
        <f t="shared" si="24"/>
        <v>0</v>
      </c>
    </row>
    <row r="126" spans="1:12" ht="13.5" outlineLevel="1" thickBot="1" x14ac:dyDescent="0.25">
      <c r="A126" s="54">
        <v>44397</v>
      </c>
      <c r="B126" s="55">
        <f t="shared" si="15"/>
        <v>0</v>
      </c>
      <c r="C126" s="56">
        <v>7.5999999999999998E-2</v>
      </c>
      <c r="D126" s="74">
        <f t="shared" si="23"/>
        <v>0</v>
      </c>
      <c r="E126" s="55">
        <f t="shared" si="20"/>
        <v>0</v>
      </c>
      <c r="F126" s="41"/>
      <c r="G126" s="75">
        <v>44378</v>
      </c>
      <c r="H126" s="103"/>
      <c r="I126" s="93"/>
      <c r="J126" s="92"/>
      <c r="K126" s="93"/>
      <c r="L126" s="76">
        <f t="shared" si="24"/>
        <v>0</v>
      </c>
    </row>
    <row r="127" spans="1:12" ht="13.5" outlineLevel="1" thickBot="1" x14ac:dyDescent="0.25">
      <c r="A127" s="54">
        <v>44428</v>
      </c>
      <c r="B127" s="55">
        <f t="shared" si="15"/>
        <v>0</v>
      </c>
      <c r="C127" s="56">
        <v>7.5999999999999998E-2</v>
      </c>
      <c r="D127" s="57">
        <f t="shared" si="23"/>
        <v>0</v>
      </c>
      <c r="E127" s="55">
        <f t="shared" si="20"/>
        <v>0</v>
      </c>
      <c r="F127" s="41"/>
      <c r="G127" s="77">
        <v>44409</v>
      </c>
      <c r="H127" s="104"/>
      <c r="I127" s="85"/>
      <c r="J127" s="84"/>
      <c r="K127" s="85"/>
      <c r="L127" s="62">
        <f t="shared" si="24"/>
        <v>0</v>
      </c>
    </row>
    <row r="128" spans="1:12" ht="13.5" outlineLevel="1" thickBot="1" x14ac:dyDescent="0.25">
      <c r="A128" s="54">
        <v>44459</v>
      </c>
      <c r="B128" s="55">
        <f t="shared" si="15"/>
        <v>0</v>
      </c>
      <c r="C128" s="56">
        <v>7.5999999999999998E-2</v>
      </c>
      <c r="D128" s="74">
        <f t="shared" si="23"/>
        <v>0</v>
      </c>
      <c r="E128" s="55">
        <f t="shared" si="20"/>
        <v>0</v>
      </c>
      <c r="F128" s="41"/>
      <c r="G128" s="75">
        <v>44440</v>
      </c>
      <c r="H128" s="103"/>
      <c r="I128" s="93"/>
      <c r="J128" s="92"/>
      <c r="K128" s="93"/>
      <c r="L128" s="76">
        <f t="shared" si="24"/>
        <v>0</v>
      </c>
    </row>
    <row r="129" spans="1:12" ht="13.5" outlineLevel="1" thickBot="1" x14ac:dyDescent="0.25">
      <c r="A129" s="54">
        <v>44489</v>
      </c>
      <c r="B129" s="55">
        <f t="shared" si="15"/>
        <v>0</v>
      </c>
      <c r="C129" s="56">
        <v>7.5999999999999998E-2</v>
      </c>
      <c r="D129" s="57">
        <f t="shared" si="23"/>
        <v>0</v>
      </c>
      <c r="E129" s="55">
        <f t="shared" si="20"/>
        <v>0</v>
      </c>
      <c r="F129" s="41"/>
      <c r="G129" s="77">
        <v>44470</v>
      </c>
      <c r="H129" s="104"/>
      <c r="I129" s="85"/>
      <c r="J129" s="84"/>
      <c r="K129" s="85"/>
      <c r="L129" s="62">
        <f t="shared" si="24"/>
        <v>0</v>
      </c>
    </row>
    <row r="130" spans="1:12" ht="13.5" outlineLevel="1" thickBot="1" x14ac:dyDescent="0.25">
      <c r="A130" s="54">
        <v>44520</v>
      </c>
      <c r="B130" s="55">
        <f t="shared" si="15"/>
        <v>0</v>
      </c>
      <c r="C130" s="56">
        <v>7.5999999999999998E-2</v>
      </c>
      <c r="D130" s="74">
        <f t="shared" si="23"/>
        <v>0</v>
      </c>
      <c r="E130" s="55">
        <f t="shared" si="20"/>
        <v>0</v>
      </c>
      <c r="F130" s="41"/>
      <c r="G130" s="75">
        <v>44501</v>
      </c>
      <c r="H130" s="103"/>
      <c r="I130" s="93"/>
      <c r="J130" s="92"/>
      <c r="K130" s="93"/>
      <c r="L130" s="76">
        <f t="shared" si="24"/>
        <v>0</v>
      </c>
    </row>
    <row r="131" spans="1:12" ht="13.5" outlineLevel="1" thickBot="1" x14ac:dyDescent="0.25">
      <c r="A131" s="54">
        <v>44550</v>
      </c>
      <c r="B131" s="55">
        <f t="shared" si="15"/>
        <v>0</v>
      </c>
      <c r="C131" s="56">
        <v>7.5999999999999998E-2</v>
      </c>
      <c r="D131" s="57">
        <f t="shared" si="23"/>
        <v>0</v>
      </c>
      <c r="E131" s="55">
        <f t="shared" si="20"/>
        <v>0</v>
      </c>
      <c r="F131" s="41"/>
      <c r="G131" s="77">
        <v>44531</v>
      </c>
      <c r="H131" s="104"/>
      <c r="I131" s="85"/>
      <c r="J131" s="84"/>
      <c r="K131" s="85"/>
      <c r="L131" s="62">
        <f t="shared" si="24"/>
        <v>0</v>
      </c>
    </row>
    <row r="132" spans="1:12" ht="13.5" outlineLevel="1" thickBot="1" x14ac:dyDescent="0.25">
      <c r="A132" s="54">
        <v>44581</v>
      </c>
      <c r="B132" s="55">
        <f t="shared" si="15"/>
        <v>0</v>
      </c>
      <c r="C132" s="56">
        <v>7.5999999999999998E-2</v>
      </c>
      <c r="D132" s="74">
        <f t="shared" si="23"/>
        <v>0</v>
      </c>
      <c r="E132" s="55">
        <f t="shared" si="20"/>
        <v>0</v>
      </c>
      <c r="F132" s="41"/>
      <c r="G132" s="75">
        <v>44562</v>
      </c>
      <c r="H132" s="103"/>
      <c r="I132" s="93"/>
      <c r="J132" s="92"/>
      <c r="K132" s="93"/>
      <c r="L132" s="76">
        <f t="shared" si="24"/>
        <v>0</v>
      </c>
    </row>
    <row r="133" spans="1:12" ht="13.5" outlineLevel="1" thickBot="1" x14ac:dyDescent="0.25">
      <c r="A133" s="54">
        <v>44612</v>
      </c>
      <c r="B133" s="55">
        <f t="shared" si="15"/>
        <v>0</v>
      </c>
      <c r="C133" s="56">
        <v>7.5999999999999998E-2</v>
      </c>
      <c r="D133" s="57">
        <f t="shared" si="23"/>
        <v>0</v>
      </c>
      <c r="E133" s="55">
        <f t="shared" si="20"/>
        <v>0</v>
      </c>
      <c r="F133" s="41"/>
      <c r="G133" s="77">
        <v>44593</v>
      </c>
      <c r="H133" s="104"/>
      <c r="I133" s="85"/>
      <c r="J133" s="84"/>
      <c r="K133" s="85"/>
      <c r="L133" s="62">
        <f t="shared" si="24"/>
        <v>0</v>
      </c>
    </row>
    <row r="134" spans="1:12" ht="13.5" thickBot="1" x14ac:dyDescent="0.25">
      <c r="A134" s="63">
        <v>44640</v>
      </c>
      <c r="B134" s="64">
        <f t="shared" si="15"/>
        <v>0</v>
      </c>
      <c r="C134" s="56"/>
      <c r="D134" s="57">
        <f t="shared" si="23"/>
        <v>0</v>
      </c>
      <c r="E134" s="66">
        <f t="shared" ref="E134" si="27">B134+SUM(D123:D134)</f>
        <v>0</v>
      </c>
      <c r="F134" s="41"/>
      <c r="G134" s="67">
        <v>44621</v>
      </c>
      <c r="H134" s="101"/>
      <c r="I134" s="97"/>
      <c r="J134" s="96"/>
      <c r="K134" s="97"/>
      <c r="L134" s="68">
        <f t="shared" si="24"/>
        <v>0</v>
      </c>
    </row>
    <row r="135" spans="1:12" ht="13.5" outlineLevel="1" thickBot="1" x14ac:dyDescent="0.25">
      <c r="A135" s="54">
        <v>44671</v>
      </c>
      <c r="B135" s="69">
        <f t="shared" si="15"/>
        <v>0</v>
      </c>
      <c r="C135" s="56">
        <v>7.5999999999999998E-2</v>
      </c>
      <c r="D135" s="71">
        <f t="shared" si="23"/>
        <v>0</v>
      </c>
      <c r="E135" s="69">
        <f t="shared" ref="E135" si="28">B135</f>
        <v>0</v>
      </c>
      <c r="F135" s="41"/>
      <c r="G135" s="72">
        <v>44652</v>
      </c>
      <c r="H135" s="102"/>
      <c r="I135" s="99"/>
      <c r="J135" s="98"/>
      <c r="K135" s="99"/>
      <c r="L135" s="73">
        <f t="shared" si="24"/>
        <v>0</v>
      </c>
    </row>
    <row r="136" spans="1:12" ht="13.5" outlineLevel="1" thickBot="1" x14ac:dyDescent="0.25">
      <c r="A136" s="54">
        <v>44701</v>
      </c>
      <c r="B136" s="55">
        <f t="shared" si="15"/>
        <v>0</v>
      </c>
      <c r="C136" s="56">
        <v>7.5999999999999998E-2</v>
      </c>
      <c r="D136" s="74">
        <f t="shared" si="23"/>
        <v>0</v>
      </c>
      <c r="E136" s="55">
        <f t="shared" si="20"/>
        <v>0</v>
      </c>
      <c r="F136" s="41"/>
      <c r="G136" s="75">
        <v>44682</v>
      </c>
      <c r="H136" s="103"/>
      <c r="I136" s="93"/>
      <c r="J136" s="92"/>
      <c r="K136" s="93"/>
      <c r="L136" s="76">
        <f t="shared" si="24"/>
        <v>0</v>
      </c>
    </row>
    <row r="137" spans="1:12" ht="13.5" outlineLevel="1" thickBot="1" x14ac:dyDescent="0.25">
      <c r="A137" s="54">
        <v>44732</v>
      </c>
      <c r="B137" s="55">
        <f t="shared" si="15"/>
        <v>0</v>
      </c>
      <c r="C137" s="56">
        <v>7.5999999999999998E-2</v>
      </c>
      <c r="D137" s="57">
        <f t="shared" si="23"/>
        <v>0</v>
      </c>
      <c r="E137" s="55">
        <f t="shared" si="20"/>
        <v>0</v>
      </c>
      <c r="F137" s="41"/>
      <c r="G137" s="77">
        <v>44713</v>
      </c>
      <c r="H137" s="104"/>
      <c r="I137" s="85"/>
      <c r="J137" s="84"/>
      <c r="K137" s="85"/>
      <c r="L137" s="62">
        <f t="shared" si="24"/>
        <v>0</v>
      </c>
    </row>
    <row r="138" spans="1:12" ht="13.5" outlineLevel="1" thickBot="1" x14ac:dyDescent="0.25">
      <c r="A138" s="54">
        <v>44762</v>
      </c>
      <c r="B138" s="55">
        <f t="shared" si="15"/>
        <v>0</v>
      </c>
      <c r="C138" s="56">
        <v>7.5999999999999998E-2</v>
      </c>
      <c r="D138" s="74">
        <f t="shared" si="23"/>
        <v>0</v>
      </c>
      <c r="E138" s="55">
        <f t="shared" si="20"/>
        <v>0</v>
      </c>
      <c r="F138" s="41"/>
      <c r="G138" s="75">
        <v>44743</v>
      </c>
      <c r="H138" s="103"/>
      <c r="I138" s="93"/>
      <c r="J138" s="92"/>
      <c r="K138" s="93"/>
      <c r="L138" s="76">
        <f t="shared" si="24"/>
        <v>0</v>
      </c>
    </row>
    <row r="139" spans="1:12" ht="13.5" outlineLevel="1" thickBot="1" x14ac:dyDescent="0.25">
      <c r="A139" s="54">
        <v>44793</v>
      </c>
      <c r="B139" s="55">
        <f t="shared" si="15"/>
        <v>0</v>
      </c>
      <c r="C139" s="56">
        <v>7.5999999999999998E-2</v>
      </c>
      <c r="D139" s="57">
        <f t="shared" si="23"/>
        <v>0</v>
      </c>
      <c r="E139" s="55">
        <f t="shared" si="20"/>
        <v>0</v>
      </c>
      <c r="F139" s="41"/>
      <c r="G139" s="77">
        <v>44774</v>
      </c>
      <c r="H139" s="104"/>
      <c r="I139" s="85"/>
      <c r="J139" s="84"/>
      <c r="K139" s="85"/>
      <c r="L139" s="62">
        <f t="shared" si="24"/>
        <v>0</v>
      </c>
    </row>
    <row r="140" spans="1:12" ht="13.5" outlineLevel="1" thickBot="1" x14ac:dyDescent="0.25">
      <c r="A140" s="54">
        <v>44824</v>
      </c>
      <c r="B140" s="55">
        <f t="shared" si="15"/>
        <v>0</v>
      </c>
      <c r="C140" s="56">
        <v>7.5999999999999998E-2</v>
      </c>
      <c r="D140" s="74">
        <f t="shared" si="23"/>
        <v>0</v>
      </c>
      <c r="E140" s="55">
        <f t="shared" si="20"/>
        <v>0</v>
      </c>
      <c r="F140" s="41"/>
      <c r="G140" s="75">
        <v>44805</v>
      </c>
      <c r="H140" s="103"/>
      <c r="I140" s="93"/>
      <c r="J140" s="92"/>
      <c r="K140" s="93"/>
      <c r="L140" s="76">
        <f t="shared" si="24"/>
        <v>0</v>
      </c>
    </row>
    <row r="141" spans="1:12" ht="13.5" outlineLevel="1" thickBot="1" x14ac:dyDescent="0.25">
      <c r="A141" s="54">
        <v>44854</v>
      </c>
      <c r="B141" s="55">
        <f t="shared" si="15"/>
        <v>0</v>
      </c>
      <c r="C141" s="56">
        <v>7.5999999999999998E-2</v>
      </c>
      <c r="D141" s="57">
        <f t="shared" si="23"/>
        <v>0</v>
      </c>
      <c r="E141" s="55">
        <f t="shared" si="20"/>
        <v>0</v>
      </c>
      <c r="F141" s="41"/>
      <c r="G141" s="77">
        <v>44835</v>
      </c>
      <c r="H141" s="104"/>
      <c r="I141" s="85"/>
      <c r="J141" s="84"/>
      <c r="K141" s="85"/>
      <c r="L141" s="62">
        <f t="shared" si="24"/>
        <v>0</v>
      </c>
    </row>
    <row r="142" spans="1:12" ht="13.5" outlineLevel="1" thickBot="1" x14ac:dyDescent="0.25">
      <c r="A142" s="54">
        <v>44885</v>
      </c>
      <c r="B142" s="55">
        <f t="shared" si="15"/>
        <v>0</v>
      </c>
      <c r="C142" s="56">
        <v>7.5999999999999998E-2</v>
      </c>
      <c r="D142" s="74">
        <f t="shared" si="23"/>
        <v>0</v>
      </c>
      <c r="E142" s="55">
        <f t="shared" si="20"/>
        <v>0</v>
      </c>
      <c r="F142" s="41"/>
      <c r="G142" s="75">
        <v>44866</v>
      </c>
      <c r="H142" s="103"/>
      <c r="I142" s="93"/>
      <c r="J142" s="92"/>
      <c r="K142" s="93"/>
      <c r="L142" s="76">
        <f t="shared" si="24"/>
        <v>0</v>
      </c>
    </row>
    <row r="143" spans="1:12" ht="13.5" outlineLevel="1" thickBot="1" x14ac:dyDescent="0.25">
      <c r="A143" s="54">
        <v>44915</v>
      </c>
      <c r="B143" s="55">
        <f t="shared" si="15"/>
        <v>0</v>
      </c>
      <c r="C143" s="56">
        <v>7.5999999999999998E-2</v>
      </c>
      <c r="D143" s="57">
        <f t="shared" si="23"/>
        <v>0</v>
      </c>
      <c r="E143" s="55">
        <f t="shared" si="20"/>
        <v>0</v>
      </c>
      <c r="F143" s="41"/>
      <c r="G143" s="77">
        <v>44896</v>
      </c>
      <c r="H143" s="104"/>
      <c r="I143" s="85"/>
      <c r="J143" s="84"/>
      <c r="K143" s="85"/>
      <c r="L143" s="62">
        <f t="shared" si="24"/>
        <v>0</v>
      </c>
    </row>
    <row r="144" spans="1:12" ht="13.5" outlineLevel="1" thickBot="1" x14ac:dyDescent="0.25">
      <c r="A144" s="54">
        <v>44946</v>
      </c>
      <c r="B144" s="55">
        <f t="shared" ref="B144:B193" si="29">SUM(L144,E143)</f>
        <v>0</v>
      </c>
      <c r="C144" s="56">
        <v>7.5999999999999998E-2</v>
      </c>
      <c r="D144" s="74">
        <f t="shared" si="23"/>
        <v>0</v>
      </c>
      <c r="E144" s="55">
        <f t="shared" si="20"/>
        <v>0</v>
      </c>
      <c r="F144" s="41"/>
      <c r="G144" s="75">
        <v>44927</v>
      </c>
      <c r="H144" s="103"/>
      <c r="I144" s="93"/>
      <c r="J144" s="92"/>
      <c r="K144" s="93"/>
      <c r="L144" s="76">
        <f t="shared" si="24"/>
        <v>0</v>
      </c>
    </row>
    <row r="145" spans="1:12" ht="13.5" outlineLevel="1" thickBot="1" x14ac:dyDescent="0.25">
      <c r="A145" s="54">
        <v>44977</v>
      </c>
      <c r="B145" s="55">
        <f t="shared" si="29"/>
        <v>0</v>
      </c>
      <c r="C145" s="56">
        <v>7.5999999999999998E-2</v>
      </c>
      <c r="D145" s="57">
        <f t="shared" si="23"/>
        <v>0</v>
      </c>
      <c r="E145" s="55">
        <f t="shared" si="20"/>
        <v>0</v>
      </c>
      <c r="F145" s="41"/>
      <c r="G145" s="77">
        <v>44958</v>
      </c>
      <c r="H145" s="104"/>
      <c r="I145" s="85"/>
      <c r="J145" s="84"/>
      <c r="K145" s="85"/>
      <c r="L145" s="62">
        <f t="shared" si="24"/>
        <v>0</v>
      </c>
    </row>
    <row r="146" spans="1:12" ht="13.5" thickBot="1" x14ac:dyDescent="0.25">
      <c r="A146" s="63">
        <v>45005</v>
      </c>
      <c r="B146" s="64">
        <f t="shared" si="29"/>
        <v>0</v>
      </c>
      <c r="C146" s="56"/>
      <c r="D146" s="57">
        <f t="shared" si="23"/>
        <v>0</v>
      </c>
      <c r="E146" s="66">
        <f t="shared" ref="E146" si="30">B146+SUM(D135:D146)</f>
        <v>0</v>
      </c>
      <c r="F146" s="41"/>
      <c r="G146" s="67">
        <v>44986</v>
      </c>
      <c r="H146" s="101"/>
      <c r="I146" s="97"/>
      <c r="J146" s="96"/>
      <c r="K146" s="97"/>
      <c r="L146" s="68">
        <f t="shared" si="24"/>
        <v>0</v>
      </c>
    </row>
    <row r="147" spans="1:12" ht="13.5" outlineLevel="1" thickBot="1" x14ac:dyDescent="0.25">
      <c r="A147" s="54">
        <v>45036</v>
      </c>
      <c r="B147" s="69">
        <f t="shared" si="29"/>
        <v>0</v>
      </c>
      <c r="C147" s="56"/>
      <c r="D147" s="71">
        <f t="shared" si="23"/>
        <v>0</v>
      </c>
      <c r="E147" s="69">
        <f t="shared" ref="E147" si="31">B147</f>
        <v>0</v>
      </c>
      <c r="F147" s="41"/>
      <c r="G147" s="72">
        <v>45017</v>
      </c>
      <c r="H147" s="102"/>
      <c r="I147" s="99"/>
      <c r="J147" s="98"/>
      <c r="K147" s="99"/>
      <c r="L147" s="73">
        <f t="shared" si="24"/>
        <v>0</v>
      </c>
    </row>
    <row r="148" spans="1:12" ht="13.5" outlineLevel="1" thickBot="1" x14ac:dyDescent="0.25">
      <c r="A148" s="54">
        <v>45066</v>
      </c>
      <c r="B148" s="55">
        <f t="shared" si="29"/>
        <v>0</v>
      </c>
      <c r="C148" s="56"/>
      <c r="D148" s="74">
        <f t="shared" si="23"/>
        <v>0</v>
      </c>
      <c r="E148" s="55">
        <f t="shared" si="20"/>
        <v>0</v>
      </c>
      <c r="F148" s="41"/>
      <c r="G148" s="75">
        <v>45047</v>
      </c>
      <c r="H148" s="103"/>
      <c r="I148" s="93"/>
      <c r="J148" s="92"/>
      <c r="K148" s="93"/>
      <c r="L148" s="76">
        <f t="shared" si="24"/>
        <v>0</v>
      </c>
    </row>
    <row r="149" spans="1:12" ht="13.5" outlineLevel="1" thickBot="1" x14ac:dyDescent="0.25">
      <c r="A149" s="54">
        <v>45097</v>
      </c>
      <c r="B149" s="55">
        <f t="shared" si="29"/>
        <v>0</v>
      </c>
      <c r="C149" s="56"/>
      <c r="D149" s="57">
        <f t="shared" si="23"/>
        <v>0</v>
      </c>
      <c r="E149" s="55">
        <f t="shared" si="20"/>
        <v>0</v>
      </c>
      <c r="F149" s="41"/>
      <c r="G149" s="77">
        <v>45078</v>
      </c>
      <c r="H149" s="104"/>
      <c r="I149" s="85"/>
      <c r="J149" s="84"/>
      <c r="K149" s="85"/>
      <c r="L149" s="62">
        <f t="shared" si="24"/>
        <v>0</v>
      </c>
    </row>
    <row r="150" spans="1:12" ht="13.5" outlineLevel="1" thickBot="1" x14ac:dyDescent="0.25">
      <c r="A150" s="54">
        <v>45127</v>
      </c>
      <c r="B150" s="55">
        <f t="shared" si="29"/>
        <v>0</v>
      </c>
      <c r="C150" s="56"/>
      <c r="D150" s="74">
        <f t="shared" si="23"/>
        <v>0</v>
      </c>
      <c r="E150" s="55">
        <f t="shared" si="20"/>
        <v>0</v>
      </c>
      <c r="F150" s="41"/>
      <c r="G150" s="75">
        <v>45108</v>
      </c>
      <c r="H150" s="103"/>
      <c r="I150" s="93"/>
      <c r="J150" s="92"/>
      <c r="K150" s="93"/>
      <c r="L150" s="76">
        <f t="shared" si="24"/>
        <v>0</v>
      </c>
    </row>
    <row r="151" spans="1:12" ht="13.5" outlineLevel="1" thickBot="1" x14ac:dyDescent="0.25">
      <c r="A151" s="54">
        <v>45158</v>
      </c>
      <c r="B151" s="55">
        <f t="shared" si="29"/>
        <v>0</v>
      </c>
      <c r="C151" s="56"/>
      <c r="D151" s="57">
        <f t="shared" si="23"/>
        <v>0</v>
      </c>
      <c r="E151" s="55">
        <f t="shared" si="20"/>
        <v>0</v>
      </c>
      <c r="F151" s="41"/>
      <c r="G151" s="77">
        <v>45139</v>
      </c>
      <c r="H151" s="104"/>
      <c r="I151" s="85"/>
      <c r="J151" s="84"/>
      <c r="K151" s="85"/>
      <c r="L151" s="62">
        <f t="shared" si="24"/>
        <v>0</v>
      </c>
    </row>
    <row r="152" spans="1:12" ht="13.5" outlineLevel="1" thickBot="1" x14ac:dyDescent="0.25">
      <c r="A152" s="54">
        <v>45189</v>
      </c>
      <c r="B152" s="55">
        <f t="shared" si="29"/>
        <v>0</v>
      </c>
      <c r="C152" s="56"/>
      <c r="D152" s="74">
        <f t="shared" si="23"/>
        <v>0</v>
      </c>
      <c r="E152" s="55">
        <f t="shared" si="20"/>
        <v>0</v>
      </c>
      <c r="F152" s="41"/>
      <c r="G152" s="75">
        <v>45170</v>
      </c>
      <c r="H152" s="103"/>
      <c r="I152" s="93"/>
      <c r="J152" s="92"/>
      <c r="K152" s="93"/>
      <c r="L152" s="76">
        <f t="shared" si="24"/>
        <v>0</v>
      </c>
    </row>
    <row r="153" spans="1:12" ht="13.5" outlineLevel="1" thickBot="1" x14ac:dyDescent="0.25">
      <c r="A153" s="54">
        <v>45219</v>
      </c>
      <c r="B153" s="55">
        <f t="shared" si="29"/>
        <v>0</v>
      </c>
      <c r="C153" s="56"/>
      <c r="D153" s="57">
        <f t="shared" si="23"/>
        <v>0</v>
      </c>
      <c r="E153" s="55">
        <f t="shared" si="20"/>
        <v>0</v>
      </c>
      <c r="F153" s="41"/>
      <c r="G153" s="77">
        <v>45200</v>
      </c>
      <c r="H153" s="104"/>
      <c r="I153" s="85"/>
      <c r="J153" s="84"/>
      <c r="K153" s="85"/>
      <c r="L153" s="62">
        <f t="shared" si="24"/>
        <v>0</v>
      </c>
    </row>
    <row r="154" spans="1:12" ht="13.5" outlineLevel="1" thickBot="1" x14ac:dyDescent="0.25">
      <c r="A154" s="54">
        <v>45250</v>
      </c>
      <c r="B154" s="55">
        <f t="shared" si="29"/>
        <v>0</v>
      </c>
      <c r="C154" s="56"/>
      <c r="D154" s="74">
        <f t="shared" si="23"/>
        <v>0</v>
      </c>
      <c r="E154" s="55">
        <f t="shared" si="20"/>
        <v>0</v>
      </c>
      <c r="F154" s="41"/>
      <c r="G154" s="75">
        <v>45231</v>
      </c>
      <c r="H154" s="103"/>
      <c r="I154" s="93"/>
      <c r="J154" s="92"/>
      <c r="K154" s="93"/>
      <c r="L154" s="76">
        <f t="shared" si="24"/>
        <v>0</v>
      </c>
    </row>
    <row r="155" spans="1:12" ht="13.5" outlineLevel="1" thickBot="1" x14ac:dyDescent="0.25">
      <c r="A155" s="54">
        <v>45280</v>
      </c>
      <c r="B155" s="55">
        <f t="shared" si="29"/>
        <v>0</v>
      </c>
      <c r="C155" s="56"/>
      <c r="D155" s="57">
        <f t="shared" si="23"/>
        <v>0</v>
      </c>
      <c r="E155" s="55">
        <f t="shared" si="20"/>
        <v>0</v>
      </c>
      <c r="F155" s="41"/>
      <c r="G155" s="77">
        <v>45261</v>
      </c>
      <c r="H155" s="104"/>
      <c r="I155" s="85"/>
      <c r="J155" s="84"/>
      <c r="K155" s="85"/>
      <c r="L155" s="62">
        <f t="shared" si="24"/>
        <v>0</v>
      </c>
    </row>
    <row r="156" spans="1:12" ht="13.5" outlineLevel="1" thickBot="1" x14ac:dyDescent="0.25">
      <c r="A156" s="54">
        <v>45311</v>
      </c>
      <c r="B156" s="55">
        <f t="shared" si="29"/>
        <v>0</v>
      </c>
      <c r="C156" s="56"/>
      <c r="D156" s="74">
        <f t="shared" si="23"/>
        <v>0</v>
      </c>
      <c r="E156" s="55">
        <f t="shared" si="20"/>
        <v>0</v>
      </c>
      <c r="F156" s="41"/>
      <c r="G156" s="75">
        <v>45292</v>
      </c>
      <c r="H156" s="103"/>
      <c r="I156" s="93"/>
      <c r="J156" s="92"/>
      <c r="K156" s="93"/>
      <c r="L156" s="76">
        <f t="shared" si="24"/>
        <v>0</v>
      </c>
    </row>
    <row r="157" spans="1:12" ht="13.5" outlineLevel="1" thickBot="1" x14ac:dyDescent="0.25">
      <c r="A157" s="54">
        <v>45342</v>
      </c>
      <c r="B157" s="55">
        <f t="shared" si="29"/>
        <v>0</v>
      </c>
      <c r="C157" s="56"/>
      <c r="D157" s="57">
        <f t="shared" si="23"/>
        <v>0</v>
      </c>
      <c r="E157" s="55">
        <f t="shared" si="20"/>
        <v>0</v>
      </c>
      <c r="F157" s="41"/>
      <c r="G157" s="77">
        <v>45323</v>
      </c>
      <c r="H157" s="104"/>
      <c r="I157" s="85"/>
      <c r="J157" s="84"/>
      <c r="K157" s="85"/>
      <c r="L157" s="62">
        <f t="shared" si="24"/>
        <v>0</v>
      </c>
    </row>
    <row r="158" spans="1:12" ht="13.5" thickBot="1" x14ac:dyDescent="0.25">
      <c r="A158" s="63">
        <v>45371</v>
      </c>
      <c r="B158" s="64">
        <f t="shared" si="29"/>
        <v>0</v>
      </c>
      <c r="C158" s="56"/>
      <c r="D158" s="57">
        <f t="shared" si="23"/>
        <v>0</v>
      </c>
      <c r="E158" s="66">
        <f t="shared" ref="E158" si="32">B158+SUM(D147:D158)</f>
        <v>0</v>
      </c>
      <c r="F158" s="41"/>
      <c r="G158" s="67">
        <v>45352</v>
      </c>
      <c r="H158" s="101"/>
      <c r="I158" s="97"/>
      <c r="J158" s="96"/>
      <c r="K158" s="97"/>
      <c r="L158" s="68">
        <f t="shared" si="24"/>
        <v>0</v>
      </c>
    </row>
    <row r="159" spans="1:12" ht="13.5" outlineLevel="1" thickBot="1" x14ac:dyDescent="0.25">
      <c r="A159" s="54">
        <v>45402</v>
      </c>
      <c r="B159" s="69">
        <f t="shared" si="29"/>
        <v>0</v>
      </c>
      <c r="C159" s="56"/>
      <c r="D159" s="71">
        <f t="shared" si="23"/>
        <v>0</v>
      </c>
      <c r="E159" s="69">
        <f t="shared" ref="E159" si="33">B159</f>
        <v>0</v>
      </c>
      <c r="F159" s="41"/>
      <c r="G159" s="72">
        <v>45383</v>
      </c>
      <c r="H159" s="102"/>
      <c r="I159" s="99"/>
      <c r="J159" s="98"/>
      <c r="K159" s="99"/>
      <c r="L159" s="73">
        <f t="shared" si="24"/>
        <v>0</v>
      </c>
    </row>
    <row r="160" spans="1:12" ht="13.5" outlineLevel="1" thickBot="1" x14ac:dyDescent="0.25">
      <c r="A160" s="54">
        <v>45432</v>
      </c>
      <c r="B160" s="55">
        <f t="shared" si="29"/>
        <v>0</v>
      </c>
      <c r="C160" s="56"/>
      <c r="D160" s="74">
        <f t="shared" si="23"/>
        <v>0</v>
      </c>
      <c r="E160" s="55">
        <f t="shared" si="20"/>
        <v>0</v>
      </c>
      <c r="F160" s="41"/>
      <c r="G160" s="75">
        <v>45413</v>
      </c>
      <c r="H160" s="103"/>
      <c r="I160" s="93"/>
      <c r="J160" s="92"/>
      <c r="K160" s="93"/>
      <c r="L160" s="76">
        <f t="shared" si="24"/>
        <v>0</v>
      </c>
    </row>
    <row r="161" spans="1:12" ht="13.5" outlineLevel="1" thickBot="1" x14ac:dyDescent="0.25">
      <c r="A161" s="54">
        <v>45463</v>
      </c>
      <c r="B161" s="55">
        <f t="shared" si="29"/>
        <v>0</v>
      </c>
      <c r="C161" s="56"/>
      <c r="D161" s="57">
        <f t="shared" si="23"/>
        <v>0</v>
      </c>
      <c r="E161" s="55">
        <f t="shared" si="20"/>
        <v>0</v>
      </c>
      <c r="F161" s="41"/>
      <c r="G161" s="77">
        <v>45444</v>
      </c>
      <c r="H161" s="104"/>
      <c r="I161" s="85"/>
      <c r="J161" s="84"/>
      <c r="K161" s="85"/>
      <c r="L161" s="62">
        <f t="shared" si="24"/>
        <v>0</v>
      </c>
    </row>
    <row r="162" spans="1:12" ht="13.5" outlineLevel="1" thickBot="1" x14ac:dyDescent="0.25">
      <c r="A162" s="54">
        <v>45493</v>
      </c>
      <c r="B162" s="55">
        <f t="shared" si="29"/>
        <v>0</v>
      </c>
      <c r="C162" s="56"/>
      <c r="D162" s="74">
        <f t="shared" si="23"/>
        <v>0</v>
      </c>
      <c r="E162" s="55">
        <f t="shared" si="20"/>
        <v>0</v>
      </c>
      <c r="F162" s="41"/>
      <c r="G162" s="75">
        <v>45474</v>
      </c>
      <c r="H162" s="103"/>
      <c r="I162" s="93"/>
      <c r="J162" s="92"/>
      <c r="K162" s="93"/>
      <c r="L162" s="76">
        <f t="shared" si="24"/>
        <v>0</v>
      </c>
    </row>
    <row r="163" spans="1:12" ht="13.5" outlineLevel="1" thickBot="1" x14ac:dyDescent="0.25">
      <c r="A163" s="54">
        <v>45524</v>
      </c>
      <c r="B163" s="55">
        <f t="shared" si="29"/>
        <v>0</v>
      </c>
      <c r="C163" s="56"/>
      <c r="D163" s="57">
        <f t="shared" si="23"/>
        <v>0</v>
      </c>
      <c r="E163" s="55">
        <f t="shared" si="20"/>
        <v>0</v>
      </c>
      <c r="F163" s="41"/>
      <c r="G163" s="77">
        <v>45505</v>
      </c>
      <c r="H163" s="104"/>
      <c r="I163" s="85"/>
      <c r="J163" s="84"/>
      <c r="K163" s="85"/>
      <c r="L163" s="62">
        <f t="shared" si="24"/>
        <v>0</v>
      </c>
    </row>
    <row r="164" spans="1:12" ht="13.5" outlineLevel="1" thickBot="1" x14ac:dyDescent="0.25">
      <c r="A164" s="54">
        <v>45555</v>
      </c>
      <c r="B164" s="55">
        <f t="shared" si="29"/>
        <v>0</v>
      </c>
      <c r="C164" s="56"/>
      <c r="D164" s="74">
        <f t="shared" si="23"/>
        <v>0</v>
      </c>
      <c r="E164" s="55">
        <f t="shared" si="20"/>
        <v>0</v>
      </c>
      <c r="F164" s="41"/>
      <c r="G164" s="75">
        <v>45536</v>
      </c>
      <c r="H164" s="103"/>
      <c r="I164" s="93"/>
      <c r="J164" s="92"/>
      <c r="K164" s="93"/>
      <c r="L164" s="76">
        <f t="shared" si="24"/>
        <v>0</v>
      </c>
    </row>
    <row r="165" spans="1:12" ht="13.5" outlineLevel="1" thickBot="1" x14ac:dyDescent="0.25">
      <c r="A165" s="54">
        <v>45585</v>
      </c>
      <c r="B165" s="55">
        <f t="shared" si="29"/>
        <v>0</v>
      </c>
      <c r="C165" s="56"/>
      <c r="D165" s="57">
        <f t="shared" si="23"/>
        <v>0</v>
      </c>
      <c r="E165" s="55">
        <f t="shared" si="20"/>
        <v>0</v>
      </c>
      <c r="F165" s="41"/>
      <c r="G165" s="77">
        <v>45566</v>
      </c>
      <c r="H165" s="104"/>
      <c r="I165" s="85"/>
      <c r="J165" s="84"/>
      <c r="K165" s="85"/>
      <c r="L165" s="62">
        <f t="shared" si="24"/>
        <v>0</v>
      </c>
    </row>
    <row r="166" spans="1:12" ht="13.5" outlineLevel="1" thickBot="1" x14ac:dyDescent="0.25">
      <c r="A166" s="54">
        <v>45616</v>
      </c>
      <c r="B166" s="55">
        <f t="shared" si="29"/>
        <v>0</v>
      </c>
      <c r="C166" s="56"/>
      <c r="D166" s="74">
        <f t="shared" si="23"/>
        <v>0</v>
      </c>
      <c r="E166" s="55">
        <f t="shared" si="20"/>
        <v>0</v>
      </c>
      <c r="F166" s="41"/>
      <c r="G166" s="75">
        <v>45597</v>
      </c>
      <c r="H166" s="103"/>
      <c r="I166" s="93"/>
      <c r="J166" s="92"/>
      <c r="K166" s="93"/>
      <c r="L166" s="76">
        <f t="shared" si="24"/>
        <v>0</v>
      </c>
    </row>
    <row r="167" spans="1:12" ht="13.5" outlineLevel="1" thickBot="1" x14ac:dyDescent="0.25">
      <c r="A167" s="54">
        <v>45646</v>
      </c>
      <c r="B167" s="55">
        <f t="shared" si="29"/>
        <v>0</v>
      </c>
      <c r="C167" s="56"/>
      <c r="D167" s="57">
        <f t="shared" si="23"/>
        <v>0</v>
      </c>
      <c r="E167" s="55">
        <f t="shared" ref="E167:E181" si="34">B167</f>
        <v>0</v>
      </c>
      <c r="F167" s="41"/>
      <c r="G167" s="77">
        <v>45627</v>
      </c>
      <c r="H167" s="104"/>
      <c r="I167" s="85"/>
      <c r="J167" s="84"/>
      <c r="K167" s="85"/>
      <c r="L167" s="62">
        <f t="shared" si="24"/>
        <v>0</v>
      </c>
    </row>
    <row r="168" spans="1:12" ht="13.5" outlineLevel="1" thickBot="1" x14ac:dyDescent="0.25">
      <c r="A168" s="54">
        <v>45677</v>
      </c>
      <c r="B168" s="55">
        <f t="shared" si="29"/>
        <v>0</v>
      </c>
      <c r="C168" s="56"/>
      <c r="D168" s="74">
        <f t="shared" si="23"/>
        <v>0</v>
      </c>
      <c r="E168" s="55">
        <f t="shared" si="34"/>
        <v>0</v>
      </c>
      <c r="F168" s="41"/>
      <c r="G168" s="75">
        <v>45658</v>
      </c>
      <c r="H168" s="103"/>
      <c r="I168" s="93"/>
      <c r="J168" s="92"/>
      <c r="K168" s="93"/>
      <c r="L168" s="76">
        <f t="shared" si="24"/>
        <v>0</v>
      </c>
    </row>
    <row r="169" spans="1:12" ht="13.5" outlineLevel="1" thickBot="1" x14ac:dyDescent="0.25">
      <c r="A169" s="54">
        <v>45708</v>
      </c>
      <c r="B169" s="55">
        <f t="shared" si="29"/>
        <v>0</v>
      </c>
      <c r="C169" s="56"/>
      <c r="D169" s="57">
        <f t="shared" si="23"/>
        <v>0</v>
      </c>
      <c r="E169" s="55">
        <f t="shared" si="34"/>
        <v>0</v>
      </c>
      <c r="F169" s="41"/>
      <c r="G169" s="77">
        <v>45689</v>
      </c>
      <c r="H169" s="104"/>
      <c r="I169" s="85"/>
      <c r="J169" s="84"/>
      <c r="K169" s="85"/>
      <c r="L169" s="62">
        <f t="shared" si="24"/>
        <v>0</v>
      </c>
    </row>
    <row r="170" spans="1:12" ht="13.5" thickBot="1" x14ac:dyDescent="0.25">
      <c r="A170" s="63">
        <v>45736</v>
      </c>
      <c r="B170" s="64">
        <f t="shared" si="29"/>
        <v>0</v>
      </c>
      <c r="C170" s="56"/>
      <c r="D170" s="57">
        <f t="shared" si="23"/>
        <v>0</v>
      </c>
      <c r="E170" s="66">
        <f t="shared" ref="E170" si="35">B170+SUM(D159:D170)</f>
        <v>0</v>
      </c>
      <c r="F170" s="41"/>
      <c r="G170" s="67">
        <v>45717</v>
      </c>
      <c r="H170" s="101"/>
      <c r="I170" s="97"/>
      <c r="J170" s="96"/>
      <c r="K170" s="97"/>
      <c r="L170" s="68">
        <f t="shared" si="24"/>
        <v>0</v>
      </c>
    </row>
    <row r="171" spans="1:12" ht="13.5" outlineLevel="1" thickBot="1" x14ac:dyDescent="0.25">
      <c r="A171" s="54">
        <v>45767</v>
      </c>
      <c r="B171" s="69">
        <f t="shared" si="29"/>
        <v>0</v>
      </c>
      <c r="C171" s="70"/>
      <c r="D171" s="71">
        <f t="shared" si="23"/>
        <v>0</v>
      </c>
      <c r="E171" s="69">
        <f t="shared" ref="E171" si="36">B171</f>
        <v>0</v>
      </c>
      <c r="F171" s="41"/>
      <c r="G171" s="72">
        <v>45748</v>
      </c>
      <c r="H171" s="102"/>
      <c r="I171" s="99"/>
      <c r="J171" s="98"/>
      <c r="K171" s="99"/>
      <c r="L171" s="73">
        <f t="shared" si="24"/>
        <v>0</v>
      </c>
    </row>
    <row r="172" spans="1:12" ht="13.5" outlineLevel="1" thickBot="1" x14ac:dyDescent="0.25">
      <c r="A172" s="54">
        <v>45797</v>
      </c>
      <c r="B172" s="55">
        <f t="shared" si="29"/>
        <v>0</v>
      </c>
      <c r="C172" s="56"/>
      <c r="D172" s="74">
        <f t="shared" si="23"/>
        <v>0</v>
      </c>
      <c r="E172" s="55">
        <f t="shared" si="34"/>
        <v>0</v>
      </c>
      <c r="F172" s="41"/>
      <c r="G172" s="75">
        <v>45778</v>
      </c>
      <c r="H172" s="103"/>
      <c r="I172" s="93"/>
      <c r="J172" s="92"/>
      <c r="K172" s="93"/>
      <c r="L172" s="76">
        <f t="shared" si="24"/>
        <v>0</v>
      </c>
    </row>
    <row r="173" spans="1:12" ht="13.5" outlineLevel="1" thickBot="1" x14ac:dyDescent="0.25">
      <c r="A173" s="54">
        <v>45828</v>
      </c>
      <c r="B173" s="55">
        <f t="shared" si="29"/>
        <v>0</v>
      </c>
      <c r="C173" s="56"/>
      <c r="D173" s="57">
        <f t="shared" si="23"/>
        <v>0</v>
      </c>
      <c r="E173" s="55">
        <f t="shared" si="34"/>
        <v>0</v>
      </c>
      <c r="F173" s="41"/>
      <c r="G173" s="77">
        <v>45809</v>
      </c>
      <c r="H173" s="104"/>
      <c r="I173" s="85"/>
      <c r="J173" s="84"/>
      <c r="K173" s="85"/>
      <c r="L173" s="62">
        <f t="shared" si="24"/>
        <v>0</v>
      </c>
    </row>
    <row r="174" spans="1:12" ht="13.5" outlineLevel="1" thickBot="1" x14ac:dyDescent="0.25">
      <c r="A174" s="54">
        <v>45858</v>
      </c>
      <c r="B174" s="55">
        <f t="shared" si="29"/>
        <v>0</v>
      </c>
      <c r="C174" s="56"/>
      <c r="D174" s="74">
        <f t="shared" si="23"/>
        <v>0</v>
      </c>
      <c r="E174" s="55">
        <f t="shared" si="34"/>
        <v>0</v>
      </c>
      <c r="F174" s="41"/>
      <c r="G174" s="75">
        <v>45839</v>
      </c>
      <c r="H174" s="103"/>
      <c r="I174" s="93"/>
      <c r="J174" s="92"/>
      <c r="K174" s="93"/>
      <c r="L174" s="76">
        <f t="shared" si="24"/>
        <v>0</v>
      </c>
    </row>
    <row r="175" spans="1:12" ht="13.5" outlineLevel="1" thickBot="1" x14ac:dyDescent="0.25">
      <c r="A175" s="54">
        <v>45889</v>
      </c>
      <c r="B175" s="55">
        <f t="shared" si="29"/>
        <v>0</v>
      </c>
      <c r="C175" s="56"/>
      <c r="D175" s="57">
        <f t="shared" si="23"/>
        <v>0</v>
      </c>
      <c r="E175" s="55">
        <f t="shared" si="34"/>
        <v>0</v>
      </c>
      <c r="F175" s="41"/>
      <c r="G175" s="77">
        <v>45870</v>
      </c>
      <c r="H175" s="104"/>
      <c r="I175" s="85"/>
      <c r="J175" s="84"/>
      <c r="K175" s="85"/>
      <c r="L175" s="62">
        <f t="shared" si="24"/>
        <v>0</v>
      </c>
    </row>
    <row r="176" spans="1:12" ht="13.5" outlineLevel="1" thickBot="1" x14ac:dyDescent="0.25">
      <c r="A176" s="54">
        <v>45920</v>
      </c>
      <c r="B176" s="55">
        <f t="shared" si="29"/>
        <v>0</v>
      </c>
      <c r="C176" s="56"/>
      <c r="D176" s="74">
        <f t="shared" si="23"/>
        <v>0</v>
      </c>
      <c r="E176" s="55">
        <f t="shared" si="34"/>
        <v>0</v>
      </c>
      <c r="F176" s="41"/>
      <c r="G176" s="75">
        <v>45901</v>
      </c>
      <c r="H176" s="103"/>
      <c r="I176" s="93"/>
      <c r="J176" s="92"/>
      <c r="K176" s="93"/>
      <c r="L176" s="76">
        <f t="shared" si="24"/>
        <v>0</v>
      </c>
    </row>
    <row r="177" spans="1:12" ht="13.5" outlineLevel="1" thickBot="1" x14ac:dyDescent="0.25">
      <c r="A177" s="54">
        <v>45950</v>
      </c>
      <c r="B177" s="55">
        <f t="shared" si="29"/>
        <v>0</v>
      </c>
      <c r="C177" s="56"/>
      <c r="D177" s="57">
        <f t="shared" ref="D177:D192" si="37">IF(AND(0&lt;H177, H177&lt;=DATE(YEAR(H177),MONTH(H177),5)),(B177*C177)/12,D176)</f>
        <v>0</v>
      </c>
      <c r="E177" s="55">
        <f t="shared" si="34"/>
        <v>0</v>
      </c>
      <c r="F177" s="41"/>
      <c r="G177" s="77">
        <v>45931</v>
      </c>
      <c r="H177" s="104"/>
      <c r="I177" s="85"/>
      <c r="J177" s="84"/>
      <c r="K177" s="85"/>
      <c r="L177" s="62">
        <f t="shared" ref="L177:L192" si="38">IF(AND(0&lt;H177, H177&lt;=DATE(YEAR(H177),MONTH(H177),5)),SUM(I177, K177),0)</f>
        <v>0</v>
      </c>
    </row>
    <row r="178" spans="1:12" ht="13.5" outlineLevel="1" thickBot="1" x14ac:dyDescent="0.25">
      <c r="A178" s="54">
        <v>45981</v>
      </c>
      <c r="B178" s="55">
        <f t="shared" si="29"/>
        <v>0</v>
      </c>
      <c r="C178" s="56"/>
      <c r="D178" s="74">
        <f t="shared" si="37"/>
        <v>0</v>
      </c>
      <c r="E178" s="55">
        <f t="shared" si="34"/>
        <v>0</v>
      </c>
      <c r="F178" s="41"/>
      <c r="G178" s="75">
        <v>45962</v>
      </c>
      <c r="H178" s="103"/>
      <c r="I178" s="93"/>
      <c r="J178" s="92"/>
      <c r="K178" s="93"/>
      <c r="L178" s="76">
        <f t="shared" si="38"/>
        <v>0</v>
      </c>
    </row>
    <row r="179" spans="1:12" ht="13.5" outlineLevel="1" thickBot="1" x14ac:dyDescent="0.25">
      <c r="A179" s="54">
        <v>46011</v>
      </c>
      <c r="B179" s="55">
        <f t="shared" si="29"/>
        <v>0</v>
      </c>
      <c r="C179" s="56"/>
      <c r="D179" s="57">
        <f t="shared" si="37"/>
        <v>0</v>
      </c>
      <c r="E179" s="55">
        <f t="shared" si="34"/>
        <v>0</v>
      </c>
      <c r="F179" s="41"/>
      <c r="G179" s="77">
        <v>45992</v>
      </c>
      <c r="H179" s="104"/>
      <c r="I179" s="85"/>
      <c r="J179" s="84"/>
      <c r="K179" s="85"/>
      <c r="L179" s="62">
        <f t="shared" si="38"/>
        <v>0</v>
      </c>
    </row>
    <row r="180" spans="1:12" ht="13.5" outlineLevel="1" thickBot="1" x14ac:dyDescent="0.25">
      <c r="A180" s="54">
        <v>46042</v>
      </c>
      <c r="B180" s="55">
        <f t="shared" si="29"/>
        <v>0</v>
      </c>
      <c r="C180" s="56"/>
      <c r="D180" s="74">
        <f t="shared" si="37"/>
        <v>0</v>
      </c>
      <c r="E180" s="55">
        <f t="shared" si="34"/>
        <v>0</v>
      </c>
      <c r="F180" s="41"/>
      <c r="G180" s="75">
        <v>46023</v>
      </c>
      <c r="H180" s="103"/>
      <c r="I180" s="93"/>
      <c r="J180" s="92"/>
      <c r="K180" s="93"/>
      <c r="L180" s="76">
        <f t="shared" si="38"/>
        <v>0</v>
      </c>
    </row>
    <row r="181" spans="1:12" ht="13.5" outlineLevel="1" thickBot="1" x14ac:dyDescent="0.25">
      <c r="A181" s="54">
        <v>46073</v>
      </c>
      <c r="B181" s="55">
        <f t="shared" si="29"/>
        <v>0</v>
      </c>
      <c r="C181" s="56"/>
      <c r="D181" s="57">
        <f t="shared" si="37"/>
        <v>0</v>
      </c>
      <c r="E181" s="55">
        <f t="shared" si="34"/>
        <v>0</v>
      </c>
      <c r="F181" s="41"/>
      <c r="G181" s="77">
        <v>46054</v>
      </c>
      <c r="H181" s="104"/>
      <c r="I181" s="85"/>
      <c r="J181" s="84"/>
      <c r="K181" s="85"/>
      <c r="L181" s="62">
        <f t="shared" si="38"/>
        <v>0</v>
      </c>
    </row>
    <row r="182" spans="1:12" ht="13.5" thickBot="1" x14ac:dyDescent="0.25">
      <c r="A182" s="63">
        <v>46101</v>
      </c>
      <c r="B182" s="64">
        <f t="shared" si="29"/>
        <v>0</v>
      </c>
      <c r="C182" s="65"/>
      <c r="D182" s="57">
        <f t="shared" si="37"/>
        <v>0</v>
      </c>
      <c r="E182" s="66">
        <f t="shared" ref="E182" si="39">B182+SUM(D171:D182)</f>
        <v>0</v>
      </c>
      <c r="F182" s="41"/>
      <c r="G182" s="67">
        <v>46082</v>
      </c>
      <c r="H182" s="101"/>
      <c r="I182" s="97"/>
      <c r="J182" s="96"/>
      <c r="K182" s="97"/>
      <c r="L182" s="68">
        <f t="shared" si="38"/>
        <v>0</v>
      </c>
    </row>
    <row r="183" spans="1:12" ht="13.5" outlineLevel="1" thickBot="1" x14ac:dyDescent="0.25">
      <c r="A183" s="54">
        <v>46132</v>
      </c>
      <c r="B183" s="69">
        <f t="shared" si="29"/>
        <v>0</v>
      </c>
      <c r="C183" s="70"/>
      <c r="D183" s="71">
        <f t="shared" si="37"/>
        <v>0</v>
      </c>
      <c r="E183" s="58">
        <f t="shared" ref="E183:E191" si="40">B183</f>
        <v>0</v>
      </c>
      <c r="F183" s="41"/>
      <c r="G183" s="72">
        <v>46113</v>
      </c>
      <c r="H183" s="102"/>
      <c r="I183" s="99"/>
      <c r="J183" s="98"/>
      <c r="K183" s="99"/>
      <c r="L183" s="73">
        <f t="shared" si="38"/>
        <v>0</v>
      </c>
    </row>
    <row r="184" spans="1:12" ht="13.5" outlineLevel="1" thickBot="1" x14ac:dyDescent="0.25">
      <c r="A184" s="54">
        <v>46162</v>
      </c>
      <c r="B184" s="55">
        <f t="shared" si="29"/>
        <v>0</v>
      </c>
      <c r="C184" s="56"/>
      <c r="D184" s="74">
        <f t="shared" si="37"/>
        <v>0</v>
      </c>
      <c r="E184" s="107">
        <f t="shared" si="40"/>
        <v>0</v>
      </c>
      <c r="F184" s="41"/>
      <c r="G184" s="75">
        <v>46143</v>
      </c>
      <c r="H184" s="103"/>
      <c r="I184" s="93"/>
      <c r="J184" s="92"/>
      <c r="K184" s="93"/>
      <c r="L184" s="76">
        <f t="shared" si="38"/>
        <v>0</v>
      </c>
    </row>
    <row r="185" spans="1:12" ht="13.5" outlineLevel="1" thickBot="1" x14ac:dyDescent="0.25">
      <c r="A185" s="54">
        <v>46193</v>
      </c>
      <c r="B185" s="55">
        <f t="shared" si="29"/>
        <v>0</v>
      </c>
      <c r="C185" s="56"/>
      <c r="D185" s="57">
        <f t="shared" si="37"/>
        <v>0</v>
      </c>
      <c r="E185" s="107">
        <f t="shared" si="40"/>
        <v>0</v>
      </c>
      <c r="F185" s="41"/>
      <c r="G185" s="77">
        <v>46174</v>
      </c>
      <c r="H185" s="104"/>
      <c r="I185" s="85"/>
      <c r="J185" s="84"/>
      <c r="K185" s="85"/>
      <c r="L185" s="62">
        <f t="shared" si="38"/>
        <v>0</v>
      </c>
    </row>
    <row r="186" spans="1:12" ht="13.5" outlineLevel="1" thickBot="1" x14ac:dyDescent="0.25">
      <c r="A186" s="54">
        <v>46223</v>
      </c>
      <c r="B186" s="55">
        <f t="shared" si="29"/>
        <v>0</v>
      </c>
      <c r="C186" s="56"/>
      <c r="D186" s="74">
        <f t="shared" si="37"/>
        <v>0</v>
      </c>
      <c r="E186" s="107">
        <f t="shared" si="40"/>
        <v>0</v>
      </c>
      <c r="F186" s="41"/>
      <c r="G186" s="75">
        <v>46204</v>
      </c>
      <c r="H186" s="103"/>
      <c r="I186" s="93"/>
      <c r="J186" s="92"/>
      <c r="K186" s="93"/>
      <c r="L186" s="76">
        <f t="shared" si="38"/>
        <v>0</v>
      </c>
    </row>
    <row r="187" spans="1:12" ht="13.5" outlineLevel="1" thickBot="1" x14ac:dyDescent="0.25">
      <c r="A187" s="54">
        <v>46254</v>
      </c>
      <c r="B187" s="55">
        <f t="shared" si="29"/>
        <v>0</v>
      </c>
      <c r="C187" s="56"/>
      <c r="D187" s="57">
        <f t="shared" si="37"/>
        <v>0</v>
      </c>
      <c r="E187" s="107">
        <f t="shared" si="40"/>
        <v>0</v>
      </c>
      <c r="F187" s="41"/>
      <c r="G187" s="77">
        <v>46235</v>
      </c>
      <c r="H187" s="104"/>
      <c r="I187" s="85"/>
      <c r="J187" s="84"/>
      <c r="K187" s="85"/>
      <c r="L187" s="62">
        <f t="shared" si="38"/>
        <v>0</v>
      </c>
    </row>
    <row r="188" spans="1:12" ht="13.5" outlineLevel="1" thickBot="1" x14ac:dyDescent="0.25">
      <c r="A188" s="54">
        <v>46285</v>
      </c>
      <c r="B188" s="55">
        <f t="shared" si="29"/>
        <v>0</v>
      </c>
      <c r="C188" s="56"/>
      <c r="D188" s="74">
        <f t="shared" si="37"/>
        <v>0</v>
      </c>
      <c r="E188" s="107">
        <f t="shared" si="40"/>
        <v>0</v>
      </c>
      <c r="F188" s="41"/>
      <c r="G188" s="75">
        <v>46266</v>
      </c>
      <c r="H188" s="103"/>
      <c r="I188" s="93"/>
      <c r="J188" s="92"/>
      <c r="K188" s="93"/>
      <c r="L188" s="76">
        <f t="shared" si="38"/>
        <v>0</v>
      </c>
    </row>
    <row r="189" spans="1:12" ht="13.5" outlineLevel="1" thickBot="1" x14ac:dyDescent="0.25">
      <c r="A189" s="54">
        <v>46315</v>
      </c>
      <c r="B189" s="55">
        <f t="shared" si="29"/>
        <v>0</v>
      </c>
      <c r="C189" s="56"/>
      <c r="D189" s="57">
        <f t="shared" si="37"/>
        <v>0</v>
      </c>
      <c r="E189" s="107">
        <f t="shared" si="40"/>
        <v>0</v>
      </c>
      <c r="F189" s="41"/>
      <c r="G189" s="77">
        <v>46296</v>
      </c>
      <c r="H189" s="104"/>
      <c r="I189" s="85"/>
      <c r="J189" s="84"/>
      <c r="K189" s="85"/>
      <c r="L189" s="62">
        <f t="shared" si="38"/>
        <v>0</v>
      </c>
    </row>
    <row r="190" spans="1:12" ht="13.5" outlineLevel="1" thickBot="1" x14ac:dyDescent="0.25">
      <c r="A190" s="54">
        <v>46346</v>
      </c>
      <c r="B190" s="55">
        <f t="shared" si="29"/>
        <v>0</v>
      </c>
      <c r="C190" s="56"/>
      <c r="D190" s="74">
        <f t="shared" si="37"/>
        <v>0</v>
      </c>
      <c r="E190" s="107">
        <f t="shared" si="40"/>
        <v>0</v>
      </c>
      <c r="F190" s="41"/>
      <c r="G190" s="75">
        <v>46327</v>
      </c>
      <c r="H190" s="103"/>
      <c r="I190" s="93"/>
      <c r="J190" s="92"/>
      <c r="K190" s="93"/>
      <c r="L190" s="76">
        <f t="shared" si="38"/>
        <v>0</v>
      </c>
    </row>
    <row r="191" spans="1:12" ht="13.5" outlineLevel="1" thickBot="1" x14ac:dyDescent="0.25">
      <c r="A191" s="54">
        <v>46376</v>
      </c>
      <c r="B191" s="55">
        <f t="shared" si="29"/>
        <v>0</v>
      </c>
      <c r="C191" s="56"/>
      <c r="D191" s="57">
        <f t="shared" si="37"/>
        <v>0</v>
      </c>
      <c r="E191" s="107">
        <f t="shared" si="40"/>
        <v>0</v>
      </c>
      <c r="F191" s="41"/>
      <c r="G191" s="77">
        <v>46357</v>
      </c>
      <c r="H191" s="104"/>
      <c r="I191" s="85"/>
      <c r="J191" s="84"/>
      <c r="K191" s="85"/>
      <c r="L191" s="62">
        <f t="shared" si="38"/>
        <v>0</v>
      </c>
    </row>
    <row r="192" spans="1:12" ht="13.5" thickBot="1" x14ac:dyDescent="0.25">
      <c r="A192" s="63">
        <v>46407</v>
      </c>
      <c r="B192" s="64">
        <f t="shared" si="29"/>
        <v>0</v>
      </c>
      <c r="C192" s="65"/>
      <c r="D192" s="57">
        <f t="shared" si="37"/>
        <v>0</v>
      </c>
      <c r="E192" s="64">
        <f>B192+SUM(D183:D192)</f>
        <v>0</v>
      </c>
      <c r="F192" s="41"/>
      <c r="G192" s="75">
        <v>46388</v>
      </c>
      <c r="H192" s="103"/>
      <c r="I192" s="93"/>
      <c r="J192" s="92"/>
      <c r="K192" s="93"/>
      <c r="L192" s="76">
        <f t="shared" si="38"/>
        <v>0</v>
      </c>
    </row>
    <row r="193" spans="3:12" hidden="1" x14ac:dyDescent="0.2">
      <c r="C193" s="108"/>
      <c r="F193" s="41"/>
      <c r="G193" s="110"/>
      <c r="H193" s="111"/>
      <c r="I193" s="112"/>
      <c r="J193" s="111"/>
      <c r="K193" s="112"/>
      <c r="L193" s="113">
        <f t="shared" ref="L193:L204" si="41">SUM(I193,K193)</f>
        <v>0</v>
      </c>
    </row>
    <row r="194" spans="3:12" hidden="1" x14ac:dyDescent="0.2">
      <c r="C194" s="108"/>
      <c r="F194" s="41"/>
      <c r="G194" s="110"/>
      <c r="H194" s="111"/>
      <c r="I194" s="112"/>
      <c r="J194" s="111"/>
      <c r="K194" s="112"/>
      <c r="L194" s="113">
        <f t="shared" si="41"/>
        <v>0</v>
      </c>
    </row>
    <row r="195" spans="3:12" hidden="1" x14ac:dyDescent="0.2">
      <c r="C195" s="108"/>
      <c r="F195" s="41"/>
      <c r="G195" s="110"/>
      <c r="H195" s="111"/>
      <c r="I195" s="112"/>
      <c r="J195" s="111"/>
      <c r="K195" s="112"/>
      <c r="L195" s="113">
        <f t="shared" si="41"/>
        <v>0</v>
      </c>
    </row>
    <row r="196" spans="3:12" hidden="1" x14ac:dyDescent="0.2">
      <c r="C196" s="108"/>
      <c r="F196" s="41"/>
      <c r="G196" s="110"/>
      <c r="H196" s="111"/>
      <c r="I196" s="112"/>
      <c r="J196" s="111"/>
      <c r="K196" s="112"/>
      <c r="L196" s="113">
        <f t="shared" si="41"/>
        <v>0</v>
      </c>
    </row>
    <row r="197" spans="3:12" hidden="1" x14ac:dyDescent="0.2">
      <c r="C197" s="108"/>
      <c r="F197" s="41"/>
      <c r="G197" s="110"/>
      <c r="H197" s="111"/>
      <c r="I197" s="112"/>
      <c r="J197" s="111"/>
      <c r="K197" s="112"/>
      <c r="L197" s="113">
        <f t="shared" si="41"/>
        <v>0</v>
      </c>
    </row>
    <row r="198" spans="3:12" hidden="1" x14ac:dyDescent="0.2">
      <c r="C198" s="108"/>
      <c r="F198" s="41"/>
      <c r="G198" s="110"/>
      <c r="H198" s="111"/>
      <c r="I198" s="112"/>
      <c r="J198" s="111"/>
      <c r="K198" s="112"/>
      <c r="L198" s="113">
        <f t="shared" si="41"/>
        <v>0</v>
      </c>
    </row>
    <row r="199" spans="3:12" hidden="1" x14ac:dyDescent="0.2">
      <c r="C199" s="108"/>
      <c r="F199" s="41"/>
      <c r="G199" s="110"/>
      <c r="H199" s="111"/>
      <c r="I199" s="112"/>
      <c r="J199" s="111"/>
      <c r="K199" s="112"/>
      <c r="L199" s="113">
        <f t="shared" si="41"/>
        <v>0</v>
      </c>
    </row>
    <row r="200" spans="3:12" hidden="1" x14ac:dyDescent="0.2">
      <c r="C200" s="108"/>
      <c r="F200" s="41"/>
      <c r="G200" s="110"/>
      <c r="H200" s="111"/>
      <c r="I200" s="112"/>
      <c r="J200" s="111"/>
      <c r="K200" s="112"/>
      <c r="L200" s="113">
        <f t="shared" si="41"/>
        <v>0</v>
      </c>
    </row>
    <row r="201" spans="3:12" hidden="1" x14ac:dyDescent="0.2">
      <c r="C201" s="108"/>
      <c r="F201" s="41"/>
      <c r="G201" s="110"/>
      <c r="H201" s="111"/>
      <c r="I201" s="112"/>
      <c r="J201" s="111"/>
      <c r="K201" s="112"/>
      <c r="L201" s="113">
        <f t="shared" si="41"/>
        <v>0</v>
      </c>
    </row>
    <row r="202" spans="3:12" hidden="1" x14ac:dyDescent="0.2">
      <c r="C202" s="108"/>
      <c r="F202" s="41"/>
      <c r="G202" s="110"/>
      <c r="H202" s="111"/>
      <c r="I202" s="112"/>
      <c r="J202" s="111"/>
      <c r="K202" s="112"/>
      <c r="L202" s="113">
        <f t="shared" si="41"/>
        <v>0</v>
      </c>
    </row>
    <row r="203" spans="3:12" hidden="1" x14ac:dyDescent="0.2">
      <c r="C203" s="108"/>
      <c r="F203" s="41"/>
      <c r="G203" s="110"/>
      <c r="H203" s="111"/>
      <c r="I203" s="112"/>
      <c r="J203" s="111"/>
      <c r="K203" s="112"/>
      <c r="L203" s="113">
        <f t="shared" si="41"/>
        <v>0</v>
      </c>
    </row>
    <row r="204" spans="3:12" hidden="1" x14ac:dyDescent="0.2">
      <c r="F204" s="41"/>
      <c r="H204" s="111"/>
      <c r="I204" s="112"/>
      <c r="J204" s="111"/>
      <c r="K204" s="112"/>
      <c r="L204" s="113">
        <f t="shared" si="41"/>
        <v>0</v>
      </c>
    </row>
    <row r="205" spans="3:12" ht="4.5" customHeight="1" x14ac:dyDescent="0.2">
      <c r="G205"/>
      <c r="H205"/>
      <c r="I205" s="115"/>
      <c r="J205"/>
      <c r="K205" s="115"/>
      <c r="L205"/>
    </row>
  </sheetData>
  <sheetProtection password="82D2" sheet="1" objects="1" scenarios="1" selectLockedCells="1" autoFilter="0" pivotTables="0"/>
  <dataConsolidate/>
  <mergeCells count="4">
    <mergeCell ref="A1:L1"/>
    <mergeCell ref="A2:L2"/>
    <mergeCell ref="A11:E11"/>
    <mergeCell ref="G11:L11"/>
  </mergeCells>
  <dataValidations count="1">
    <dataValidation allowBlank="1" showErrorMessage="1" sqref="D13:D191"/>
  </dataValidation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PPF_Calc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Lokesh</dc:creator>
  <cp:lastModifiedBy>Lokesh</cp:lastModifiedBy>
  <dcterms:created xsi:type="dcterms:W3CDTF">2019-11-09T10:33:45Z</dcterms:created>
  <dcterms:modified xsi:type="dcterms:W3CDTF">2019-11-09T10:41:09Z</dcterms:modified>
</cp:coreProperties>
</file>