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autoCompressPictures="0"/>
  <bookViews>
    <workbookView xWindow="0" yWindow="465" windowWidth="20730" windowHeight="11760"/>
  </bookViews>
  <sheets>
    <sheet name="Salary Calculation" sheetId="13" r:id="rId1"/>
  </sheets>
  <definedNames>
    <definedName name="_xlnm._FilterDatabase" localSheetId="0" hidden="1">'Salary Calculation'!$A$1:$BA$12</definedName>
  </definedNames>
  <calcPr calcId="162913"/>
</workbook>
</file>

<file path=xl/calcChain.xml><?xml version="1.0" encoding="utf-8"?>
<calcChain xmlns="http://schemas.openxmlformats.org/spreadsheetml/2006/main">
  <c r="N11" i="13" l="1"/>
  <c r="L11" i="13"/>
  <c r="K11" i="13"/>
  <c r="N10" i="13"/>
  <c r="L10" i="13"/>
  <c r="K10" i="13"/>
  <c r="N9" i="13"/>
  <c r="L9" i="13"/>
  <c r="K9" i="13"/>
  <c r="N8" i="13"/>
  <c r="L8" i="13"/>
  <c r="K8" i="13"/>
  <c r="N7" i="13"/>
  <c r="L7" i="13"/>
  <c r="K7" i="13"/>
  <c r="N6" i="13"/>
  <c r="L6" i="13"/>
  <c r="K6" i="13"/>
  <c r="N5" i="13"/>
  <c r="L5" i="13"/>
  <c r="K5" i="13"/>
  <c r="N4" i="13"/>
  <c r="L4" i="13"/>
  <c r="K4" i="13"/>
  <c r="N3" i="13"/>
  <c r="L3" i="13"/>
  <c r="K3" i="13"/>
  <c r="N2" i="13"/>
  <c r="L2" i="13"/>
  <c r="K2" i="13"/>
  <c r="J12" i="13"/>
  <c r="I12" i="13"/>
  <c r="AU2" i="13"/>
  <c r="Q1" i="13"/>
  <c r="R1" i="13" s="1"/>
  <c r="S1" i="13" s="1"/>
  <c r="T1" i="13" s="1"/>
  <c r="U1" i="13" s="1"/>
  <c r="V1" i="13" s="1"/>
  <c r="W1" i="13" s="1"/>
  <c r="X1" i="13" s="1"/>
  <c r="Y1" i="13" s="1"/>
  <c r="Z1" i="13" s="1"/>
  <c r="AA1" i="13" s="1"/>
  <c r="AB1" i="13" s="1"/>
  <c r="AC1" i="13" s="1"/>
  <c r="AD1" i="13" s="1"/>
  <c r="AE1" i="13" s="1"/>
  <c r="AF1" i="13" s="1"/>
  <c r="AG1" i="13" s="1"/>
  <c r="AH1" i="13" s="1"/>
  <c r="AI1" i="13" s="1"/>
  <c r="AJ1" i="13" s="1"/>
  <c r="AK1" i="13" s="1"/>
  <c r="AL1" i="13" s="1"/>
  <c r="AM1" i="13" s="1"/>
  <c r="AN1" i="13" s="1"/>
  <c r="AO1" i="13" s="1"/>
  <c r="AP1" i="13" s="1"/>
  <c r="AQ1" i="13" s="1"/>
  <c r="AR1" i="13" s="1"/>
  <c r="AS1" i="13" s="1"/>
  <c r="AT1" i="13" s="1"/>
  <c r="M12" i="13" l="1"/>
  <c r="N12" i="13" l="1"/>
  <c r="K12" i="13"/>
  <c r="L12" i="13"/>
  <c r="AW12" i="13" l="1"/>
  <c r="AY12" i="13"/>
  <c r="AU3" i="13" l="1"/>
  <c r="AU4" i="13"/>
  <c r="AU5" i="13"/>
  <c r="AU6" i="13"/>
  <c r="AU7" i="13"/>
  <c r="AU8" i="13"/>
  <c r="AU9" i="13"/>
  <c r="AU10" i="13"/>
  <c r="AU11" i="13"/>
  <c r="A3" i="13"/>
  <c r="A4" i="13" s="1"/>
  <c r="A5" i="13" s="1"/>
  <c r="O5" i="13" l="1"/>
  <c r="AV5" i="13" s="1"/>
  <c r="AX5" i="13" s="1"/>
  <c r="AZ5" i="13" s="1"/>
  <c r="O2" i="13"/>
  <c r="AV2" i="13" s="1"/>
  <c r="AX2" i="13" s="1"/>
  <c r="AZ2" i="13" s="1"/>
  <c r="O10" i="13"/>
  <c r="AV10" i="13" s="1"/>
  <c r="AX10" i="13" s="1"/>
  <c r="AZ10" i="13" s="1"/>
  <c r="O11" i="13"/>
  <c r="AV11" i="13" s="1"/>
  <c r="AX11" i="13" s="1"/>
  <c r="AZ11" i="13" s="1"/>
  <c r="AN12" i="13" l="1"/>
  <c r="AM12" i="13"/>
  <c r="AL12" i="13"/>
  <c r="AK12" i="13"/>
  <c r="AJ12" i="13"/>
  <c r="AI12" i="13"/>
  <c r="AH12" i="13"/>
  <c r="AG12" i="13"/>
  <c r="AF12" i="13"/>
  <c r="AE12" i="13"/>
  <c r="AD12" i="13"/>
  <c r="AC12" i="13"/>
  <c r="AB12" i="13"/>
  <c r="AA12" i="13"/>
  <c r="Z12" i="13"/>
  <c r="Y12" i="13"/>
  <c r="X12" i="13"/>
  <c r="W12" i="13"/>
  <c r="V12" i="13"/>
  <c r="U12" i="13"/>
  <c r="T12" i="13"/>
  <c r="S12" i="13"/>
  <c r="R12" i="13"/>
  <c r="Q12" i="13"/>
  <c r="P12" i="13"/>
  <c r="O12" i="13"/>
  <c r="O9" i="13"/>
  <c r="AV9" i="13" s="1"/>
  <c r="AX9" i="13" s="1"/>
  <c r="AZ9" i="13" s="1"/>
  <c r="O8" i="13"/>
  <c r="AV8" i="13" s="1"/>
  <c r="AX8" i="13" s="1"/>
  <c r="AZ8" i="13" s="1"/>
  <c r="O7" i="13"/>
  <c r="AV7" i="13" s="1"/>
  <c r="AX7" i="13" s="1"/>
  <c r="AZ7" i="13" s="1"/>
  <c r="O6" i="13"/>
  <c r="AV6" i="13" s="1"/>
  <c r="AX6" i="13" s="1"/>
  <c r="AZ6" i="13" s="1"/>
  <c r="O4" i="13"/>
  <c r="AV4" i="13" s="1"/>
  <c r="AX4" i="13" s="1"/>
  <c r="AZ4" i="13" s="1"/>
  <c r="A6" i="13"/>
  <c r="A7" i="13" s="1"/>
  <c r="A8" i="13" s="1"/>
  <c r="A9" i="13" s="1"/>
  <c r="A10" i="13" s="1"/>
  <c r="A11" i="13" s="1"/>
  <c r="O3" i="13"/>
  <c r="AV3" i="13" s="1"/>
  <c r="AX3" i="13" s="1"/>
  <c r="AZ3" i="13" s="1"/>
  <c r="AU12" i="13" l="1"/>
  <c r="AX12" i="13" l="1"/>
  <c r="AZ12" i="13"/>
  <c r="AV12" i="13" l="1"/>
</calcChain>
</file>

<file path=xl/sharedStrings.xml><?xml version="1.0" encoding="utf-8"?>
<sst xmlns="http://schemas.openxmlformats.org/spreadsheetml/2006/main" count="43" uniqueCount="31">
  <si>
    <t>S. No.</t>
  </si>
  <si>
    <t>Location</t>
  </si>
  <si>
    <t>VP-Factory-I</t>
  </si>
  <si>
    <t>C/F Advance</t>
  </si>
  <si>
    <t>Salary</t>
  </si>
  <si>
    <t>Leave</t>
  </si>
  <si>
    <t>Overtime</t>
  </si>
  <si>
    <t>Other</t>
  </si>
  <si>
    <t>Work on Holiday</t>
  </si>
  <si>
    <t>Salary Payables</t>
  </si>
  <si>
    <t>Advances</t>
  </si>
  <si>
    <t>Payable</t>
  </si>
  <si>
    <t>Paid</t>
  </si>
  <si>
    <t>Carry Forwards</t>
  </si>
  <si>
    <t>Balance</t>
  </si>
  <si>
    <t>Employee Name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</si>
  <si>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</si>
  <si>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</si>
  <si>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</si>
  <si>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</si>
  <si>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</si>
  <si>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</si>
  <si>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</si>
  <si>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</si>
  <si>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</si>
  <si>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</si>
  <si>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Month Days</t>
  </si>
  <si>
    <t>Duty Time</t>
  </si>
  <si>
    <t>leave</t>
  </si>
  <si>
    <t>1. Put figures in only Yellow Cells</t>
  </si>
  <si>
    <t>2 .Put employees advance details from Colomn P to 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</si>
</sst>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_(* #,##0_);_(* \(#,##0\);_(* &quot;-&quot;??_);_(@_)"/>
  </numFmts>
  <fonts count="11" x14ac:knownFonts="1">
    <font>
      <sz val="11"/>
      <color theme="1"/>
      <name val="Calibri"/>
      <family val="2"/>
      <scheme val="minor"/>
    </font>
    <font>
      <b/>
      <sz val="10"/>
      <color theme="1"/>
      <name val="Cambria"/>
      <family val="1"/>
      <scheme val="maj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mbria"/>
      <family val="1"/>
      <scheme val="major"/>
    </font>
    <font>
      <sz val="10"/>
      <name val="Cambria"/>
      <family val="1"/>
      <scheme val="major"/>
    </font>
    <font>
      <b/>
      <sz val="10"/>
      <color rgb="FF7030A0"/>
      <name val="Cambria"/>
      <family val="1"/>
      <scheme val="major"/>
    </font>
    <font>
      <b/>
      <sz val="10"/>
      <color rgb="FFFF0000"/>
      <name val="Cambria"/>
      <family val="1"/>
      <scheme val="major"/>
    </font>
    <font>
      <b/>
      <sz val="10"/>
      <color theme="0"/>
      <name val="Cambria"/>
      <family val="1"/>
      <scheme val="major"/>
    </font>
    <font>
      <sz val="10"/>
      <color rgb="FFFF0000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8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164" fontId="4" fillId="0" borderId="0" applyFont="0" applyFill="0" applyBorder="0" applyAlignment="0" applyProtection="0"/>
  </cellStyleXfs>
  <cellXfs count="25">
    <xf numFmtId="0" fontId="0" fillId="0" borderId="0" xfId="0"/>
    <xf numFmtId="165" fontId="7" fillId="0" borderId="1" xfId="7" applyNumberFormat="1" applyFont="1" applyFill="1" applyBorder="1"/>
    <xf numFmtId="0" fontId="1" fillId="0" borderId="0" xfId="0" applyFont="1" applyFill="1" applyBorder="1"/>
    <xf numFmtId="0" fontId="5" fillId="0" borderId="1" xfId="0" applyFont="1" applyFill="1" applyBorder="1"/>
    <xf numFmtId="0" fontId="5" fillId="0" borderId="1" xfId="0" applyFont="1" applyFill="1" applyBorder="1" applyAlignment="1">
      <alignment wrapText="1"/>
    </xf>
    <xf numFmtId="165" fontId="5" fillId="0" borderId="1" xfId="7" applyNumberFormat="1" applyFont="1" applyFill="1" applyBorder="1"/>
    <xf numFmtId="165" fontId="6" fillId="0" borderId="1" xfId="7" applyNumberFormat="1" applyFont="1" applyFill="1" applyBorder="1"/>
    <xf numFmtId="0" fontId="5" fillId="0" borderId="0" xfId="0" applyFont="1" applyFill="1" applyBorder="1"/>
    <xf numFmtId="0" fontId="5" fillId="0" borderId="0" xfId="0" applyFont="1" applyFill="1" applyBorder="1" applyAlignment="1">
      <alignment wrapText="1"/>
    </xf>
    <xf numFmtId="165" fontId="5" fillId="0" borderId="0" xfId="7" applyNumberFormat="1" applyFont="1" applyFill="1" applyBorder="1"/>
    <xf numFmtId="165" fontId="7" fillId="0" borderId="0" xfId="7" applyNumberFormat="1" applyFont="1" applyFill="1" applyBorder="1"/>
    <xf numFmtId="0" fontId="8" fillId="0" borderId="0" xfId="0" applyFont="1" applyFill="1" applyBorder="1"/>
    <xf numFmtId="0" fontId="5" fillId="2" borderId="1" xfId="0" applyFont="1" applyFill="1" applyBorder="1" applyAlignment="1">
      <alignment wrapText="1"/>
    </xf>
    <xf numFmtId="0" fontId="9" fillId="3" borderId="1" xfId="0" applyFont="1" applyFill="1" applyBorder="1"/>
    <xf numFmtId="0" fontId="9" fillId="3" borderId="1" xfId="0" applyFont="1" applyFill="1" applyBorder="1" applyAlignment="1">
      <alignment wrapText="1"/>
    </xf>
    <xf numFmtId="165" fontId="9" fillId="3" borderId="1" xfId="7" applyNumberFormat="1" applyFont="1" applyFill="1" applyBorder="1"/>
    <xf numFmtId="0" fontId="9" fillId="3" borderId="1" xfId="0" applyFont="1" applyFill="1" applyBorder="1" applyAlignment="1">
      <alignment vertical="top"/>
    </xf>
    <xf numFmtId="0" fontId="9" fillId="3" borderId="1" xfId="0" applyFont="1" applyFill="1" applyBorder="1" applyAlignment="1">
      <alignment vertical="top" wrapText="1"/>
    </xf>
    <xf numFmtId="165" fontId="9" fillId="3" borderId="1" xfId="7" applyNumberFormat="1" applyFont="1" applyFill="1" applyBorder="1" applyAlignment="1">
      <alignment vertical="top"/>
    </xf>
    <xf numFmtId="0" fontId="1" fillId="0" borderId="0" xfId="0" applyFont="1" applyFill="1" applyBorder="1" applyAlignment="1">
      <alignment vertical="top"/>
    </xf>
    <xf numFmtId="0" fontId="10" fillId="0" borderId="0" xfId="0" applyFont="1" applyFill="1" applyBorder="1"/>
    <xf numFmtId="0" fontId="10" fillId="0" borderId="0" xfId="0" applyFont="1" applyFill="1" applyBorder="1" applyAlignment="1">
      <alignment wrapText="1"/>
    </xf>
    <xf numFmtId="165" fontId="9" fillId="3" borderId="1" xfId="7" applyNumberFormat="1" applyFont="1" applyFill="1" applyBorder="1" applyAlignment="1">
      <alignment vertical="top" wrapText="1"/>
    </xf>
    <xf numFmtId="165" fontId="5" fillId="2" borderId="1" xfId="7" applyNumberFormat="1" applyFont="1" applyFill="1" applyBorder="1"/>
    <xf numFmtId="0" fontId="8" fillId="0" borderId="0" xfId="0" applyFont="1" applyFill="1" applyBorder="1" applyAlignment="1">
      <alignment horizontal="left" vertical="top" wrapText="1"/>
    </xf>
  </cellXfs>
  <cellStyles count="8">
    <cellStyle name="Comma" xfId="7" builtinId="3"/>
    <cellStyle name="Followed Hyperlink" xfId="2" builtinId="9" hidden="1"/>
    <cellStyle name="Followed Hyperlink" xfId="4" builtinId="9" hidden="1"/>
    <cellStyle name="Followed Hyperlink" xfId="6" builtinId="9" hidden="1"/>
    <cellStyle name="Hyperlink" xfId="1" builtinId="8" hidden="1"/>
    <cellStyle name="Hyperlink" xfId="3" builtinId="8" hidden="1"/>
    <cellStyle name="Hyperlink" xfId="5" builtinId="8" hidden="1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AZ16"/>
  <sheetViews>
    <sheetView tabSelected="1"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C22" sqref="C22"/>
    </sheetView>
  </sheetViews>
  <sheetFormatPr defaultColWidth="9.140625" defaultRowHeight="12.75" x14ac:dyDescent="0.2"/>
  <cols>
    <col min="1" max="1" width="5.5703125" style="7" bestFit="1" customWidth="1"/>
    <col min="2" max="2" width="15.140625" style="7" bestFit="1" customWidth="1"/>
    <col min="3" max="3" width="10.85546875" style="8" bestFit="1" customWidth="1"/>
    <col min="4" max="4" width="11.140625" style="8" bestFit="1" customWidth="1"/>
    <col min="5" max="5" width="10" style="8" bestFit="1" customWidth="1"/>
    <col min="6" max="6" width="5.5703125" style="8" bestFit="1" customWidth="1"/>
    <col min="7" max="7" width="9.140625" style="8" bestFit="1" customWidth="1"/>
    <col min="8" max="8" width="8.28515625" style="8" bestFit="1" customWidth="1"/>
    <col min="9" max="9" width="13.28515625" style="9" bestFit="1" customWidth="1"/>
    <col min="10" max="10" width="8.5703125" style="9" bestFit="1" customWidth="1"/>
    <col min="11" max="11" width="7.42578125" style="9" bestFit="1" customWidth="1"/>
    <col min="12" max="12" width="10.5703125" style="9" bestFit="1" customWidth="1"/>
    <col min="13" max="13" width="7.42578125" style="9" bestFit="1" customWidth="1"/>
    <col min="14" max="14" width="8.28515625" style="9" bestFit="1" customWidth="1"/>
    <col min="15" max="15" width="8.7109375" style="9" bestFit="1" customWidth="1"/>
    <col min="16" max="24" width="5.28515625" style="9" bestFit="1" customWidth="1"/>
    <col min="25" max="25" width="7.42578125" style="9" bestFit="1" customWidth="1"/>
    <col min="26" max="27" width="5.28515625" style="9" bestFit="1" customWidth="1"/>
    <col min="28" max="28" width="7.42578125" style="9" bestFit="1" customWidth="1"/>
    <col min="29" max="40" width="5.28515625" style="9" bestFit="1" customWidth="1"/>
    <col min="41" max="46" width="4.7109375" style="9" bestFit="1" customWidth="1"/>
    <col min="47" max="47" width="10.5703125" style="9" bestFit="1" customWidth="1"/>
    <col min="48" max="48" width="9.28515625" style="10" bestFit="1" customWidth="1"/>
    <col min="49" max="49" width="6.28515625" style="9" bestFit="1" customWidth="1"/>
    <col min="50" max="50" width="15.85546875" style="9" bestFit="1" customWidth="1"/>
    <col min="51" max="51" width="6.28515625" style="9" bestFit="1" customWidth="1"/>
    <col min="52" max="52" width="9.140625" style="9" bestFit="1" customWidth="1"/>
    <col min="53" max="53" width="28.28515625" style="7" bestFit="1" customWidth="1"/>
    <col min="54" max="16384" width="9.140625" style="7"/>
  </cols>
  <sheetData>
    <row r="1" spans="1:52" s="19" customFormat="1" ht="25.5" x14ac:dyDescent="0.25">
      <c r="A1" s="16" t="s">
        <v>0</v>
      </c>
      <c r="B1" s="16" t="s">
        <v>15</v>
      </c>
      <c r="C1" s="17" t="s">
        <v>1</v>
      </c>
      <c r="D1" s="17" t="s">
        <v>26</v>
      </c>
      <c r="E1" s="17" t="s">
        <v>27</v>
      </c>
      <c r="F1" s="17" t="s">
        <v>28</v>
      </c>
      <c r="G1" s="17" t="s">
        <v>6</v>
      </c>
      <c r="H1" s="17" t="s">
        <v>8</v>
      </c>
      <c r="I1" s="18" t="s">
        <v>3</v>
      </c>
      <c r="J1" s="18" t="s">
        <v>4</v>
      </c>
      <c r="K1" s="18" t="s">
        <v>5</v>
      </c>
      <c r="L1" s="18" t="s">
        <v>6</v>
      </c>
      <c r="M1" s="18" t="s">
        <v>7</v>
      </c>
      <c r="N1" s="17" t="s">
        <v>8</v>
      </c>
      <c r="O1" s="22" t="s">
        <v>9</v>
      </c>
      <c r="P1" s="18">
        <v>1</v>
      </c>
      <c r="Q1" s="18">
        <f>P1+1</f>
        <v>2</v>
      </c>
      <c r="R1" s="18">
        <f t="shared" ref="R1:AT1" si="0">Q1+1</f>
        <v>3</v>
      </c>
      <c r="S1" s="18">
        <f t="shared" si="0"/>
        <v>4</v>
      </c>
      <c r="T1" s="18">
        <f t="shared" si="0"/>
        <v>5</v>
      </c>
      <c r="U1" s="18">
        <f t="shared" si="0"/>
        <v>6</v>
      </c>
      <c r="V1" s="18">
        <f t="shared" si="0"/>
        <v>7</v>
      </c>
      <c r="W1" s="18">
        <f t="shared" si="0"/>
        <v>8</v>
      </c>
      <c r="X1" s="18">
        <f t="shared" si="0"/>
        <v>9</v>
      </c>
      <c r="Y1" s="18">
        <f t="shared" si="0"/>
        <v>10</v>
      </c>
      <c r="Z1" s="18">
        <f t="shared" si="0"/>
        <v>11</v>
      </c>
      <c r="AA1" s="18">
        <f t="shared" si="0"/>
        <v>12</v>
      </c>
      <c r="AB1" s="18">
        <f t="shared" si="0"/>
        <v>13</v>
      </c>
      <c r="AC1" s="18">
        <f t="shared" si="0"/>
        <v>14</v>
      </c>
      <c r="AD1" s="18">
        <f t="shared" si="0"/>
        <v>15</v>
      </c>
      <c r="AE1" s="18">
        <f t="shared" si="0"/>
        <v>16</v>
      </c>
      <c r="AF1" s="18">
        <f t="shared" si="0"/>
        <v>17</v>
      </c>
      <c r="AG1" s="18">
        <f t="shared" si="0"/>
        <v>18</v>
      </c>
      <c r="AH1" s="18">
        <f t="shared" si="0"/>
        <v>19</v>
      </c>
      <c r="AI1" s="18">
        <f t="shared" si="0"/>
        <v>20</v>
      </c>
      <c r="AJ1" s="18">
        <f t="shared" si="0"/>
        <v>21</v>
      </c>
      <c r="AK1" s="18">
        <f t="shared" si="0"/>
        <v>22</v>
      </c>
      <c r="AL1" s="18">
        <f t="shared" si="0"/>
        <v>23</v>
      </c>
      <c r="AM1" s="18">
        <f t="shared" si="0"/>
        <v>24</v>
      </c>
      <c r="AN1" s="18">
        <f t="shared" si="0"/>
        <v>25</v>
      </c>
      <c r="AO1" s="18">
        <f t="shared" si="0"/>
        <v>26</v>
      </c>
      <c r="AP1" s="18">
        <f t="shared" si="0"/>
        <v>27</v>
      </c>
      <c r="AQ1" s="18">
        <f t="shared" si="0"/>
        <v>28</v>
      </c>
      <c r="AR1" s="18">
        <f t="shared" si="0"/>
        <v>29</v>
      </c>
      <c r="AS1" s="18">
        <f t="shared" si="0"/>
        <v>30</v>
      </c>
      <c r="AT1" s="18">
        <f t="shared" si="0"/>
        <v>31</v>
      </c>
      <c r="AU1" s="18" t="s">
        <v>10</v>
      </c>
      <c r="AV1" s="18" t="s">
        <v>11</v>
      </c>
      <c r="AW1" s="18" t="s">
        <v>12</v>
      </c>
      <c r="AX1" s="18" t="s">
        <v>13</v>
      </c>
      <c r="AY1" s="18" t="s">
        <v>12</v>
      </c>
      <c r="AZ1" s="18" t="s">
        <v>14</v>
      </c>
    </row>
    <row r="2" spans="1:52" x14ac:dyDescent="0.2">
      <c r="A2" s="3">
        <v>1</v>
      </c>
      <c r="B2" s="3" t="s">
        <v>16</v>
      </c>
      <c r="C2" s="4" t="s">
        <v>2</v>
      </c>
      <c r="D2" s="12">
        <v>31</v>
      </c>
      <c r="E2" s="12">
        <v>8</v>
      </c>
      <c r="F2" s="12">
        <v>2</v>
      </c>
      <c r="G2" s="12"/>
      <c r="H2" s="12">
        <v>1</v>
      </c>
      <c r="I2" s="23"/>
      <c r="J2" s="6">
        <v>15000</v>
      </c>
      <c r="K2" s="5">
        <f>J2/D2*F2</f>
        <v>967.74193548387098</v>
      </c>
      <c r="L2" s="5">
        <f>J2/D2/E2*G2</f>
        <v>0</v>
      </c>
      <c r="M2" s="5">
        <v>0</v>
      </c>
      <c r="N2" s="5">
        <f>J2/D2*H2</f>
        <v>483.87096774193549</v>
      </c>
      <c r="O2" s="5">
        <f t="shared" ref="O2:O11" si="1">J2+L2+N2-K2+M2</f>
        <v>14516.129032258064</v>
      </c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>
        <f t="shared" ref="AU2:AU12" si="2">SUM(P2:AT2)</f>
        <v>0</v>
      </c>
      <c r="AV2" s="1">
        <f t="shared" ref="AV2:AV12" si="3">O2-I2-AU2</f>
        <v>14516.129032258064</v>
      </c>
      <c r="AW2" s="5"/>
      <c r="AX2" s="5">
        <f>AV2-AW2</f>
        <v>14516.129032258064</v>
      </c>
      <c r="AY2" s="5"/>
      <c r="AZ2" s="5">
        <f>AX2-AY2</f>
        <v>14516.129032258064</v>
      </c>
    </row>
    <row r="3" spans="1:52" x14ac:dyDescent="0.2">
      <c r="A3" s="3">
        <f>A2+1</f>
        <v>2</v>
      </c>
      <c r="B3" s="3" t="s">
        <v>17</v>
      </c>
      <c r="C3" s="4" t="s">
        <v>2</v>
      </c>
      <c r="D3" s="12">
        <v>31</v>
      </c>
      <c r="E3" s="12">
        <v>8</v>
      </c>
      <c r="F3" s="12"/>
      <c r="G3" s="12"/>
      <c r="H3" s="12"/>
      <c r="I3" s="23"/>
      <c r="J3" s="6">
        <v>14000</v>
      </c>
      <c r="K3" s="5">
        <f t="shared" ref="K3:K11" si="4">J3/D3*F3</f>
        <v>0</v>
      </c>
      <c r="L3" s="5">
        <f t="shared" ref="L3:L11" si="5">J3/D3/E3*G3</f>
        <v>0</v>
      </c>
      <c r="M3" s="5">
        <v>0</v>
      </c>
      <c r="N3" s="5">
        <f t="shared" ref="N3:N11" si="6">J3/D3*H3</f>
        <v>0</v>
      </c>
      <c r="O3" s="5">
        <f t="shared" si="1"/>
        <v>14000</v>
      </c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>
        <f t="shared" si="2"/>
        <v>0</v>
      </c>
      <c r="AV3" s="1">
        <f t="shared" si="3"/>
        <v>14000</v>
      </c>
      <c r="AW3" s="5"/>
      <c r="AX3" s="5">
        <f t="shared" ref="AX3:AX11" si="7">AV3-AW3</f>
        <v>14000</v>
      </c>
      <c r="AY3" s="5">
        <v>0</v>
      </c>
      <c r="AZ3" s="5">
        <f t="shared" ref="AZ3:AZ11" si="8">AX3-AY3</f>
        <v>14000</v>
      </c>
    </row>
    <row r="4" spans="1:52" ht="13.5" customHeight="1" x14ac:dyDescent="0.2">
      <c r="A4" s="3">
        <f>A3+1</f>
        <v>3</v>
      </c>
      <c r="B4" s="3" t="s">
        <v>18</v>
      </c>
      <c r="C4" s="4" t="s">
        <v>2</v>
      </c>
      <c r="D4" s="12">
        <v>31</v>
      </c>
      <c r="E4" s="12">
        <v>8</v>
      </c>
      <c r="F4" s="12"/>
      <c r="G4" s="12"/>
      <c r="H4" s="12"/>
      <c r="I4" s="23"/>
      <c r="J4" s="6">
        <v>9000</v>
      </c>
      <c r="K4" s="5">
        <f t="shared" si="4"/>
        <v>0</v>
      </c>
      <c r="L4" s="5">
        <f t="shared" si="5"/>
        <v>0</v>
      </c>
      <c r="M4" s="5">
        <v>0</v>
      </c>
      <c r="N4" s="5">
        <f t="shared" si="6"/>
        <v>0</v>
      </c>
      <c r="O4" s="5">
        <f t="shared" si="1"/>
        <v>9000</v>
      </c>
      <c r="P4" s="5"/>
      <c r="Q4" s="5"/>
      <c r="R4" s="5"/>
      <c r="S4" s="5"/>
      <c r="T4" s="5"/>
      <c r="U4" s="5"/>
      <c r="V4" s="5"/>
      <c r="W4" s="5"/>
      <c r="X4" s="5"/>
      <c r="Y4" s="5">
        <v>4000</v>
      </c>
      <c r="Z4" s="5"/>
      <c r="AA4" s="5"/>
      <c r="AB4" s="5">
        <v>6000</v>
      </c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>
        <f t="shared" si="2"/>
        <v>10000</v>
      </c>
      <c r="AV4" s="1">
        <f t="shared" si="3"/>
        <v>-1000</v>
      </c>
      <c r="AW4" s="5"/>
      <c r="AX4" s="5">
        <f t="shared" si="7"/>
        <v>-1000</v>
      </c>
      <c r="AY4" s="5"/>
      <c r="AZ4" s="5">
        <f t="shared" si="8"/>
        <v>-1000</v>
      </c>
    </row>
    <row r="5" spans="1:52" x14ac:dyDescent="0.2">
      <c r="A5" s="3">
        <f>A4+1</f>
        <v>4</v>
      </c>
      <c r="B5" s="3" t="s">
        <v>19</v>
      </c>
      <c r="C5" s="4" t="s">
        <v>2</v>
      </c>
      <c r="D5" s="12">
        <v>31</v>
      </c>
      <c r="E5" s="12">
        <v>8</v>
      </c>
      <c r="F5" s="12"/>
      <c r="G5" s="12"/>
      <c r="H5" s="12"/>
      <c r="I5" s="23"/>
      <c r="J5" s="6">
        <v>11000</v>
      </c>
      <c r="K5" s="5">
        <f t="shared" si="4"/>
        <v>0</v>
      </c>
      <c r="L5" s="5">
        <f t="shared" si="5"/>
        <v>0</v>
      </c>
      <c r="M5" s="5">
        <v>0</v>
      </c>
      <c r="N5" s="5">
        <f t="shared" si="6"/>
        <v>0</v>
      </c>
      <c r="O5" s="5">
        <f t="shared" si="1"/>
        <v>11000</v>
      </c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>
        <f t="shared" si="2"/>
        <v>0</v>
      </c>
      <c r="AV5" s="1">
        <f t="shared" si="3"/>
        <v>11000</v>
      </c>
      <c r="AW5" s="5"/>
      <c r="AX5" s="5">
        <f t="shared" si="7"/>
        <v>11000</v>
      </c>
      <c r="AY5" s="5"/>
      <c r="AZ5" s="5">
        <f t="shared" si="8"/>
        <v>11000</v>
      </c>
    </row>
    <row r="6" spans="1:52" ht="13.5" customHeight="1" x14ac:dyDescent="0.2">
      <c r="A6" s="3">
        <f>A5+1</f>
        <v>5</v>
      </c>
      <c r="B6" s="3" t="s">
        <v>20</v>
      </c>
      <c r="C6" s="4" t="s">
        <v>2</v>
      </c>
      <c r="D6" s="12">
        <v>31</v>
      </c>
      <c r="E6" s="12">
        <v>8</v>
      </c>
      <c r="F6" s="12">
        <v>1</v>
      </c>
      <c r="G6" s="12">
        <v>5</v>
      </c>
      <c r="H6" s="12">
        <v>0</v>
      </c>
      <c r="I6" s="23"/>
      <c r="J6" s="6">
        <v>8000</v>
      </c>
      <c r="K6" s="5">
        <f t="shared" si="4"/>
        <v>258.06451612903226</v>
      </c>
      <c r="L6" s="5">
        <f t="shared" si="5"/>
        <v>161.29032258064515</v>
      </c>
      <c r="M6" s="5">
        <v>0</v>
      </c>
      <c r="N6" s="5">
        <f t="shared" si="6"/>
        <v>0</v>
      </c>
      <c r="O6" s="5">
        <f t="shared" si="1"/>
        <v>7903.2258064516127</v>
      </c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>
        <f t="shared" si="2"/>
        <v>0</v>
      </c>
      <c r="AV6" s="1">
        <f t="shared" si="3"/>
        <v>7903.2258064516127</v>
      </c>
      <c r="AW6" s="5"/>
      <c r="AX6" s="5">
        <f t="shared" si="7"/>
        <v>7903.2258064516127</v>
      </c>
      <c r="AY6" s="5">
        <v>0</v>
      </c>
      <c r="AZ6" s="5">
        <f t="shared" si="8"/>
        <v>7903.2258064516127</v>
      </c>
    </row>
    <row r="7" spans="1:52" x14ac:dyDescent="0.2">
      <c r="A7" s="3">
        <f t="shared" ref="A7:A11" si="9">A6+1</f>
        <v>6</v>
      </c>
      <c r="B7" s="3" t="s">
        <v>21</v>
      </c>
      <c r="C7" s="4" t="s">
        <v>2</v>
      </c>
      <c r="D7" s="12">
        <v>31</v>
      </c>
      <c r="E7" s="12">
        <v>8</v>
      </c>
      <c r="F7" s="12"/>
      <c r="G7" s="12"/>
      <c r="H7" s="12">
        <v>4</v>
      </c>
      <c r="I7" s="23"/>
      <c r="J7" s="6">
        <v>6000</v>
      </c>
      <c r="K7" s="5">
        <f t="shared" si="4"/>
        <v>0</v>
      </c>
      <c r="L7" s="5">
        <f t="shared" si="5"/>
        <v>0</v>
      </c>
      <c r="M7" s="5">
        <v>0</v>
      </c>
      <c r="N7" s="5">
        <f t="shared" si="6"/>
        <v>774.19354838709683</v>
      </c>
      <c r="O7" s="5">
        <f t="shared" si="1"/>
        <v>6774.1935483870966</v>
      </c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>
        <f t="shared" si="2"/>
        <v>0</v>
      </c>
      <c r="AV7" s="1">
        <f t="shared" si="3"/>
        <v>6774.1935483870966</v>
      </c>
      <c r="AW7" s="5"/>
      <c r="AX7" s="5">
        <f t="shared" si="7"/>
        <v>6774.1935483870966</v>
      </c>
      <c r="AY7" s="5">
        <v>0</v>
      </c>
      <c r="AZ7" s="5">
        <f t="shared" si="8"/>
        <v>6774.1935483870966</v>
      </c>
    </row>
    <row r="8" spans="1:52" x14ac:dyDescent="0.2">
      <c r="A8" s="3">
        <f t="shared" si="9"/>
        <v>7</v>
      </c>
      <c r="B8" s="3" t="s">
        <v>22</v>
      </c>
      <c r="C8" s="4" t="s">
        <v>2</v>
      </c>
      <c r="D8" s="12">
        <v>31</v>
      </c>
      <c r="E8" s="12">
        <v>8</v>
      </c>
      <c r="F8" s="12">
        <v>5</v>
      </c>
      <c r="G8" s="12"/>
      <c r="H8" s="12">
        <v>5</v>
      </c>
      <c r="I8" s="23"/>
      <c r="J8" s="6">
        <v>7000</v>
      </c>
      <c r="K8" s="5">
        <f t="shared" si="4"/>
        <v>1129.0322580645161</v>
      </c>
      <c r="L8" s="5">
        <f t="shared" si="5"/>
        <v>0</v>
      </c>
      <c r="M8" s="5">
        <v>0</v>
      </c>
      <c r="N8" s="5">
        <f t="shared" si="6"/>
        <v>1129.0322580645161</v>
      </c>
      <c r="O8" s="5">
        <f t="shared" si="1"/>
        <v>7000</v>
      </c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>
        <f t="shared" si="2"/>
        <v>0</v>
      </c>
      <c r="AV8" s="1">
        <f t="shared" si="3"/>
        <v>7000</v>
      </c>
      <c r="AW8" s="5"/>
      <c r="AX8" s="5">
        <f t="shared" si="7"/>
        <v>7000</v>
      </c>
      <c r="AY8" s="5">
        <v>0</v>
      </c>
      <c r="AZ8" s="5">
        <f t="shared" si="8"/>
        <v>7000</v>
      </c>
    </row>
    <row r="9" spans="1:52" x14ac:dyDescent="0.2">
      <c r="A9" s="3">
        <f t="shared" si="9"/>
        <v>8</v>
      </c>
      <c r="B9" s="3" t="s">
        <v>23</v>
      </c>
      <c r="C9" s="4" t="s">
        <v>2</v>
      </c>
      <c r="D9" s="12">
        <v>31</v>
      </c>
      <c r="E9" s="12">
        <v>8</v>
      </c>
      <c r="F9" s="12"/>
      <c r="G9" s="12"/>
      <c r="H9" s="12"/>
      <c r="I9" s="23"/>
      <c r="J9" s="6">
        <v>9000</v>
      </c>
      <c r="K9" s="5">
        <f t="shared" si="4"/>
        <v>0</v>
      </c>
      <c r="L9" s="5">
        <f t="shared" si="5"/>
        <v>0</v>
      </c>
      <c r="M9" s="5">
        <v>0</v>
      </c>
      <c r="N9" s="5">
        <f t="shared" si="6"/>
        <v>0</v>
      </c>
      <c r="O9" s="5">
        <f t="shared" si="1"/>
        <v>9000</v>
      </c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>
        <f t="shared" si="2"/>
        <v>0</v>
      </c>
      <c r="AV9" s="1">
        <f t="shared" si="3"/>
        <v>9000</v>
      </c>
      <c r="AW9" s="5"/>
      <c r="AX9" s="5">
        <f t="shared" si="7"/>
        <v>9000</v>
      </c>
      <c r="AY9" s="5">
        <v>0</v>
      </c>
      <c r="AZ9" s="5">
        <f t="shared" si="8"/>
        <v>9000</v>
      </c>
    </row>
    <row r="10" spans="1:52" x14ac:dyDescent="0.2">
      <c r="A10" s="3">
        <f t="shared" si="9"/>
        <v>9</v>
      </c>
      <c r="B10" s="3" t="s">
        <v>24</v>
      </c>
      <c r="C10" s="4" t="s">
        <v>2</v>
      </c>
      <c r="D10" s="12">
        <v>31</v>
      </c>
      <c r="E10" s="12">
        <v>8</v>
      </c>
      <c r="F10" s="12"/>
      <c r="G10" s="12"/>
      <c r="H10" s="12"/>
      <c r="I10" s="23">
        <v>2000</v>
      </c>
      <c r="J10" s="6">
        <v>10000</v>
      </c>
      <c r="K10" s="5">
        <f t="shared" si="4"/>
        <v>0</v>
      </c>
      <c r="L10" s="5">
        <f t="shared" si="5"/>
        <v>0</v>
      </c>
      <c r="M10" s="5">
        <v>0</v>
      </c>
      <c r="N10" s="5">
        <f t="shared" si="6"/>
        <v>0</v>
      </c>
      <c r="O10" s="5">
        <f t="shared" si="1"/>
        <v>10000</v>
      </c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>
        <f t="shared" si="2"/>
        <v>0</v>
      </c>
      <c r="AV10" s="1">
        <f t="shared" si="3"/>
        <v>8000</v>
      </c>
      <c r="AW10" s="5"/>
      <c r="AX10" s="5">
        <f t="shared" si="7"/>
        <v>8000</v>
      </c>
      <c r="AY10" s="5">
        <v>0</v>
      </c>
      <c r="AZ10" s="5">
        <f t="shared" si="8"/>
        <v>8000</v>
      </c>
    </row>
    <row r="11" spans="1:52" x14ac:dyDescent="0.2">
      <c r="A11" s="3">
        <f t="shared" si="9"/>
        <v>10</v>
      </c>
      <c r="B11" s="3" t="s">
        <v>25</v>
      </c>
      <c r="C11" s="4" t="s">
        <v>2</v>
      </c>
      <c r="D11" s="12">
        <v>31</v>
      </c>
      <c r="E11" s="12">
        <v>8</v>
      </c>
      <c r="F11" s="12"/>
      <c r="G11" s="12"/>
      <c r="H11" s="12"/>
      <c r="I11" s="23"/>
      <c r="J11" s="6">
        <v>8600</v>
      </c>
      <c r="K11" s="5">
        <f t="shared" si="4"/>
        <v>0</v>
      </c>
      <c r="L11" s="5">
        <f t="shared" si="5"/>
        <v>0</v>
      </c>
      <c r="M11" s="5">
        <v>0</v>
      </c>
      <c r="N11" s="5">
        <f t="shared" si="6"/>
        <v>0</v>
      </c>
      <c r="O11" s="5">
        <f t="shared" si="1"/>
        <v>8600</v>
      </c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>
        <f t="shared" si="2"/>
        <v>0</v>
      </c>
      <c r="AV11" s="1">
        <f t="shared" si="3"/>
        <v>8600</v>
      </c>
      <c r="AW11" s="5"/>
      <c r="AX11" s="5">
        <f t="shared" si="7"/>
        <v>8600</v>
      </c>
      <c r="AY11" s="5">
        <v>0</v>
      </c>
      <c r="AZ11" s="5">
        <f t="shared" si="8"/>
        <v>8600</v>
      </c>
    </row>
    <row r="12" spans="1:52" s="2" customFormat="1" x14ac:dyDescent="0.2">
      <c r="A12" s="13"/>
      <c r="B12" s="13"/>
      <c r="C12" s="14"/>
      <c r="D12" s="14"/>
      <c r="E12" s="14"/>
      <c r="F12" s="14"/>
      <c r="G12" s="14"/>
      <c r="H12" s="14"/>
      <c r="I12" s="15">
        <f>SUM(I2:I11)</f>
        <v>2000</v>
      </c>
      <c r="J12" s="15">
        <f>SUM(J2:J11)</f>
        <v>97600</v>
      </c>
      <c r="K12" s="15">
        <f t="shared" ref="K12:N12" si="10">SUM(K2:K11)</f>
        <v>2354.8387096774195</v>
      </c>
      <c r="L12" s="15">
        <f t="shared" si="10"/>
        <v>161.29032258064515</v>
      </c>
      <c r="M12" s="15">
        <f t="shared" si="10"/>
        <v>0</v>
      </c>
      <c r="N12" s="15">
        <f t="shared" si="10"/>
        <v>2387.0967741935483</v>
      </c>
      <c r="O12" s="15">
        <f>J12+L12+N12-K12+M12</f>
        <v>97793.548387096773</v>
      </c>
      <c r="P12" s="15">
        <f t="shared" ref="P12:AN12" si="11">SUM(P2:P11)</f>
        <v>0</v>
      </c>
      <c r="Q12" s="15">
        <f t="shared" si="11"/>
        <v>0</v>
      </c>
      <c r="R12" s="15">
        <f t="shared" si="11"/>
        <v>0</v>
      </c>
      <c r="S12" s="15">
        <f t="shared" si="11"/>
        <v>0</v>
      </c>
      <c r="T12" s="15">
        <f t="shared" si="11"/>
        <v>0</v>
      </c>
      <c r="U12" s="15">
        <f t="shared" si="11"/>
        <v>0</v>
      </c>
      <c r="V12" s="15">
        <f t="shared" si="11"/>
        <v>0</v>
      </c>
      <c r="W12" s="15">
        <f t="shared" si="11"/>
        <v>0</v>
      </c>
      <c r="X12" s="15">
        <f t="shared" si="11"/>
        <v>0</v>
      </c>
      <c r="Y12" s="15">
        <f t="shared" si="11"/>
        <v>4000</v>
      </c>
      <c r="Z12" s="15">
        <f t="shared" si="11"/>
        <v>0</v>
      </c>
      <c r="AA12" s="15">
        <f t="shared" si="11"/>
        <v>0</v>
      </c>
      <c r="AB12" s="15">
        <f t="shared" si="11"/>
        <v>6000</v>
      </c>
      <c r="AC12" s="15">
        <f t="shared" si="11"/>
        <v>0</v>
      </c>
      <c r="AD12" s="15">
        <f t="shared" si="11"/>
        <v>0</v>
      </c>
      <c r="AE12" s="15">
        <f t="shared" si="11"/>
        <v>0</v>
      </c>
      <c r="AF12" s="15">
        <f t="shared" si="11"/>
        <v>0</v>
      </c>
      <c r="AG12" s="15">
        <f t="shared" si="11"/>
        <v>0</v>
      </c>
      <c r="AH12" s="15">
        <f t="shared" si="11"/>
        <v>0</v>
      </c>
      <c r="AI12" s="15">
        <f t="shared" si="11"/>
        <v>0</v>
      </c>
      <c r="AJ12" s="15">
        <f t="shared" si="11"/>
        <v>0</v>
      </c>
      <c r="AK12" s="15">
        <f t="shared" si="11"/>
        <v>0</v>
      </c>
      <c r="AL12" s="15">
        <f t="shared" si="11"/>
        <v>0</v>
      </c>
      <c r="AM12" s="15">
        <f t="shared" si="11"/>
        <v>0</v>
      </c>
      <c r="AN12" s="15">
        <f t="shared" si="11"/>
        <v>0</v>
      </c>
      <c r="AO12" s="15"/>
      <c r="AP12" s="15"/>
      <c r="AQ12" s="15"/>
      <c r="AR12" s="15"/>
      <c r="AS12" s="15"/>
      <c r="AT12" s="15"/>
      <c r="AU12" s="15">
        <f t="shared" si="2"/>
        <v>10000</v>
      </c>
      <c r="AV12" s="15">
        <f t="shared" si="3"/>
        <v>85793.548387096773</v>
      </c>
      <c r="AW12" s="15">
        <f>SUM(AW2:AW11)</f>
        <v>0</v>
      </c>
      <c r="AX12" s="15">
        <f>SUM(AX2:AX11)</f>
        <v>85793.548387096773</v>
      </c>
      <c r="AY12" s="15">
        <f>SUM(AY2:AY11)</f>
        <v>0</v>
      </c>
      <c r="AZ12" s="15">
        <f>SUM(AZ2:AZ11)</f>
        <v>85793.548387096773</v>
      </c>
    </row>
    <row r="15" spans="1:52" x14ac:dyDescent="0.2">
      <c r="A15" s="11" t="s">
        <v>29</v>
      </c>
      <c r="B15" s="20"/>
      <c r="C15" s="21"/>
    </row>
    <row r="16" spans="1:52" ht="27.75" customHeight="1" x14ac:dyDescent="0.2">
      <c r="A16" s="24" t="s">
        <v>30</v>
      </c>
      <c r="B16" s="24"/>
      <c r="C16" s="24"/>
    </row>
  </sheetData>
  <sortState ref="A2:AR57">
    <sortCondition ref="B2"/>
  </sortState>
  <mergeCells count="1">
    <mergeCell ref="A16:C16"/>
  </mergeCells>
  <pageMargins left="0.7" right="0.7" top="0.75" bottom="0.75" header="0.3" footer="0.3"/>
  <pageSetup paperSize="9" fitToWidth="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Salary Calculation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2019-10-22T11:01:26Z</dcterms:modified>
</cp:coreProperties>
</file>