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95" windowHeight="8385"/>
  </bookViews>
  <sheets>
    <sheet name="Stock Register" sheetId="2" r:id="rId1"/>
    <sheet name="Purchase Register" sheetId="1" r:id="rId2"/>
  </sheets>
  <definedNames>
    <definedName name="_xlnm._FilterDatabase" localSheetId="1" hidden="1">'Purchase Register'!$A$2:$I$15</definedName>
  </definedNames>
  <calcPr calcId="145621"/>
</workbook>
</file>

<file path=xl/calcChain.xml><?xml version="1.0" encoding="utf-8"?>
<calcChain xmlns="http://schemas.openxmlformats.org/spreadsheetml/2006/main">
  <c r="C3" i="2" l="1"/>
  <c r="C2" i="2"/>
  <c r="F15" i="1" l="1"/>
  <c r="F14" i="1"/>
  <c r="F13" i="1"/>
  <c r="F12" i="1"/>
  <c r="F11" i="1"/>
  <c r="G4" i="1"/>
  <c r="G3" i="1"/>
  <c r="F10" i="1"/>
  <c r="F9" i="1"/>
  <c r="F8" i="1"/>
  <c r="F7" i="1"/>
  <c r="F6" i="1"/>
  <c r="F5" i="1"/>
  <c r="F4" i="1"/>
  <c r="F3" i="1"/>
  <c r="G6" i="1" l="1"/>
  <c r="G7" i="1" s="1"/>
  <c r="G8" i="1" s="1"/>
  <c r="G5" i="1"/>
  <c r="G9" i="1"/>
  <c r="H3" i="1"/>
  <c r="I3" i="1" s="1"/>
  <c r="G10" i="1" l="1"/>
  <c r="G11" i="1" s="1"/>
  <c r="H4" i="1"/>
  <c r="I4" i="1" s="1"/>
  <c r="G12" i="1" l="1"/>
  <c r="H12" i="1" s="1"/>
  <c r="I12" i="1" s="1"/>
  <c r="H11" i="1"/>
  <c r="I11" i="1" s="1"/>
  <c r="H5" i="1"/>
  <c r="I5" i="1" s="1"/>
  <c r="G13" i="1" l="1"/>
  <c r="H13" i="1" s="1"/>
  <c r="I13" i="1" s="1"/>
  <c r="G15" i="1"/>
  <c r="H15" i="1" s="1"/>
  <c r="I15" i="1" s="1"/>
  <c r="H6" i="1"/>
  <c r="I6" i="1" s="1"/>
  <c r="G14" i="1" l="1"/>
  <c r="H14" i="1" s="1"/>
  <c r="I14" i="1" s="1"/>
  <c r="H7" i="1"/>
  <c r="I7" i="1" s="1"/>
  <c r="H8" i="1" l="1"/>
  <c r="I8" i="1" s="1"/>
  <c r="H10" i="1" l="1"/>
  <c r="I10" i="1" s="1"/>
  <c r="D2" i="2" s="1"/>
  <c r="H9" i="1"/>
  <c r="I9" i="1" s="1"/>
  <c r="D3" i="2" s="1"/>
</calcChain>
</file>

<file path=xl/sharedStrings.xml><?xml version="1.0" encoding="utf-8"?>
<sst xmlns="http://schemas.openxmlformats.org/spreadsheetml/2006/main" count="29" uniqueCount="14">
  <si>
    <t>Date</t>
  </si>
  <si>
    <t>Bill</t>
  </si>
  <si>
    <t>Qty</t>
  </si>
  <si>
    <t>Rate</t>
  </si>
  <si>
    <t>Value</t>
  </si>
  <si>
    <t>Cls Qty</t>
  </si>
  <si>
    <t>Cls Rate</t>
  </si>
  <si>
    <t>Cls Value</t>
  </si>
  <si>
    <t>Cls Qty as per SAP</t>
  </si>
  <si>
    <t>Type</t>
  </si>
  <si>
    <t>A</t>
  </si>
  <si>
    <t>B</t>
  </si>
  <si>
    <t>First - Sort Descending Order on Date</t>
  </si>
  <si>
    <t>FIFO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</si>
</sst>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164" fontId="0" fillId="0" borderId="0" xfId="1" applyFont="1"/>
    <xf numFmtId="164" fontId="1" fillId="0" borderId="0" xfId="1" applyFont="1"/>
    <xf numFmtId="0" fontId="3" fillId="0" borderId="0" xfId="0" applyFont="1"/>
    <xf numFmtId="0" fontId="1" fillId="0" borderId="1" xfId="0" applyFont="1" applyBorder="1"/>
    <xf numFmtId="164" fontId="1" fillId="2" borderId="1" xfId="1" applyFont="1" applyFill="1" applyBorder="1"/>
    <xf numFmtId="0" fontId="0" fillId="0" borderId="1" xfId="0" applyBorder="1"/>
    <xf numFmtId="164" fontId="0" fillId="2" borderId="1" xfId="1" applyFont="1" applyFill="1" applyBorder="1"/>
    <xf numFmtId="43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5" x14ac:dyDescent="0.25"/>
  <cols>
    <col min="4" max="4" width="10.5703125" style="4" bestFit="1" customWidth="1"/>
  </cols>
  <sheetData>
    <row r="1" spans="1:5" x14ac:dyDescent="0.25">
      <c r="A1" s="7" t="s">
        <v>9</v>
      </c>
      <c r="B1" s="7" t="s">
        <v>8</v>
      </c>
      <c r="C1" s="7" t="s">
        <v>3</v>
      </c>
      <c r="D1" s="8" t="s">
        <v>13</v>
      </c>
      <c r="E1" s="1"/>
    </row>
    <row r="2" spans="1:5" x14ac:dyDescent="0.25">
      <c r="A2" s="9" t="s">
        <v>10</v>
      </c>
      <c r="B2" s="9">
        <v>1700</v>
      </c>
      <c r="C2" s="11">
        <f>D2/B2</f>
        <v>32.470588235294116</v>
      </c>
      <c r="D2" s="10">
        <f>SUMIF('Purchase Register'!B:B,A2,'Purchase Register'!I:I)</f>
        <v>55200</v>
      </c>
    </row>
    <row r="3" spans="1:5" x14ac:dyDescent="0.25">
      <c r="A3" s="9" t="s">
        <v>11</v>
      </c>
      <c r="B3" s="9">
        <v>500</v>
      </c>
      <c r="C3" s="11">
        <f>D3/B3</f>
        <v>34.799999999999997</v>
      </c>
      <c r="D3" s="10">
        <f>SUMIF('Purchase Register'!B:B,A3,'Purchase Register'!I:I)</f>
        <v>17400</v>
      </c>
    </row>
    <row r="16" spans="1:5" x14ac:dyDescent="0.25">
      <c r="A16" s="1"/>
      <c r="B16" s="1"/>
      <c r="C16" s="1"/>
      <c r="D16" s="5"/>
      <c r="E16" s="1"/>
    </row>
    <row r="17" spans="1:5" x14ac:dyDescent="0.25">
      <c r="A17" s="1"/>
      <c r="B17" s="1"/>
      <c r="C17" s="1"/>
      <c r="D17" s="5"/>
      <c r="E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H3" sqref="H3"/>
    </sheetView>
  </sheetViews>
  <sheetFormatPr defaultRowHeight="15" x14ac:dyDescent="0.25"/>
  <cols>
    <col min="1" max="1" width="10.7109375" bestFit="1" customWidth="1"/>
    <col min="2" max="2" width="10.7109375" customWidth="1"/>
    <col min="5" max="5" width="9.140625" style="4"/>
    <col min="6" max="6" width="10.5703125" style="4" bestFit="1" customWidth="1"/>
    <col min="8" max="8" width="9.140625" style="4"/>
    <col min="9" max="9" width="10.5703125" style="4" bestFit="1" customWidth="1"/>
  </cols>
  <sheetData>
    <row r="1" spans="1:9" x14ac:dyDescent="0.25">
      <c r="A1" s="6" t="s">
        <v>12</v>
      </c>
    </row>
    <row r="2" spans="1:9" s="1" customFormat="1" x14ac:dyDescent="0.25">
      <c r="A2" s="1" t="s">
        <v>0</v>
      </c>
      <c r="B2" s="1" t="s">
        <v>9</v>
      </c>
      <c r="C2" s="1" t="s">
        <v>1</v>
      </c>
      <c r="D2" s="1" t="s">
        <v>2</v>
      </c>
      <c r="E2" s="5" t="s">
        <v>3</v>
      </c>
      <c r="F2" s="5" t="s">
        <v>4</v>
      </c>
      <c r="G2" s="1" t="s">
        <v>5</v>
      </c>
      <c r="H2" s="5" t="s">
        <v>6</v>
      </c>
      <c r="I2" s="5" t="s">
        <v>7</v>
      </c>
    </row>
    <row r="3" spans="1:9" x14ac:dyDescent="0.25">
      <c r="A3" s="2">
        <v>40999</v>
      </c>
      <c r="B3" s="2" t="s">
        <v>10</v>
      </c>
      <c r="C3">
        <v>10</v>
      </c>
      <c r="D3">
        <v>100</v>
      </c>
      <c r="E3" s="4">
        <v>36</v>
      </c>
      <c r="F3" s="4">
        <f>D3*E3</f>
        <v>3600</v>
      </c>
      <c r="G3">
        <f>IF(SUMIFS($G$2:$G2,$B$2:$B2,$B3)&lt;=VLOOKUP($B3,'Stock Register'!$A:$B,2,0),IF((VLOOKUP($B3,'Stock Register'!$A:$B,2,0)-SUMIFS($G$2:$G2,$B$2:$B2,$B3))&gt;=$D3,$D3,VLOOKUP($B3,'Stock Register'!$A:$B,2,0)-SUMIFS($G$2:$G2,$B$2:$B2,$B3)),0)</f>
        <v>100</v>
      </c>
      <c r="H3" s="4">
        <f>IF(G3&gt;0,E3,0)</f>
        <v>36</v>
      </c>
      <c r="I3" s="4">
        <f>G3*H3</f>
        <v>3600</v>
      </c>
    </row>
    <row r="4" spans="1:9" x14ac:dyDescent="0.25">
      <c r="A4" s="2">
        <v>40998</v>
      </c>
      <c r="B4" s="2" t="s">
        <v>11</v>
      </c>
      <c r="C4">
        <v>9</v>
      </c>
      <c r="D4">
        <v>400</v>
      </c>
      <c r="E4" s="4">
        <v>35</v>
      </c>
      <c r="F4" s="4">
        <f>D4*E4</f>
        <v>14000</v>
      </c>
      <c r="G4">
        <f>IF(SUMIFS($G$2:$G3,$B$2:$B3,$B4)&lt;=VLOOKUP($B4,'Stock Register'!$A:$B,2,0),IF((VLOOKUP($B4,'Stock Register'!$A:$B,2,0)-SUMIFS($G$2:$G3,$B$2:$B3,$B4))&gt;=$D4,$D4,VLOOKUP($B4,'Stock Register'!$A:$B,2,0)-SUMIFS($G$2:$G3,$B$2:$B3,$B4)),0)</f>
        <v>400</v>
      </c>
      <c r="H4" s="4">
        <f>IF(G4&gt;0,E4,0)</f>
        <v>35</v>
      </c>
      <c r="I4" s="4">
        <f>G4*H4</f>
        <v>14000</v>
      </c>
    </row>
    <row r="5" spans="1:9" x14ac:dyDescent="0.25">
      <c r="A5" s="2">
        <v>40997</v>
      </c>
      <c r="B5" s="2" t="s">
        <v>11</v>
      </c>
      <c r="C5">
        <v>8</v>
      </c>
      <c r="D5">
        <v>300</v>
      </c>
      <c r="E5" s="4">
        <v>34</v>
      </c>
      <c r="F5" s="4">
        <f>D5*E5</f>
        <v>10200</v>
      </c>
      <c r="G5">
        <f>IF(SUMIFS($G$2:$G4,$B$2:$B4,$B5)&lt;=VLOOKUP($B5,'Stock Register'!$A:$B,2,0),IF((VLOOKUP($B5,'Stock Register'!$A:$B,2,0)-SUMIFS($G$2:$G4,$B$2:$B4,$B5))&gt;=$D5,$D5,VLOOKUP($B5,'Stock Register'!$A:$B,2,0)-SUMIFS($G$2:$G4,$B$2:$B4,$B5)),0)</f>
        <v>100</v>
      </c>
      <c r="H5" s="4">
        <f>IF(G5&gt;0,E5,0)</f>
        <v>34</v>
      </c>
      <c r="I5" s="4">
        <f>G5*H5</f>
        <v>3400</v>
      </c>
    </row>
    <row r="6" spans="1:9" x14ac:dyDescent="0.25">
      <c r="A6" s="2">
        <v>40996</v>
      </c>
      <c r="B6" s="2" t="s">
        <v>10</v>
      </c>
      <c r="C6">
        <v>7</v>
      </c>
      <c r="D6">
        <v>400</v>
      </c>
      <c r="E6" s="4">
        <v>33</v>
      </c>
      <c r="F6" s="4">
        <f>D6*E6</f>
        <v>13200</v>
      </c>
      <c r="G6">
        <f>IF(SUMIFS($G$2:$G5,$B$2:$B5,$B6)&lt;=VLOOKUP($B6,'Stock Register'!$A:$B,2,0),IF((VLOOKUP($B6,'Stock Register'!$A:$B,2,0)-SUMIFS($G$2:$G5,$B$2:$B5,$B6))&gt;=$D6,$D6,VLOOKUP($B6,'Stock Register'!$A:$B,2,0)-SUMIFS($G$2:$G5,$B$2:$B5,$B6)),0)</f>
        <v>400</v>
      </c>
      <c r="H6" s="4">
        <f>IF(G6&gt;0,E6,0)</f>
        <v>33</v>
      </c>
      <c r="I6" s="4">
        <f>G6*H6</f>
        <v>13200</v>
      </c>
    </row>
    <row r="7" spans="1:9" x14ac:dyDescent="0.25">
      <c r="A7" s="2">
        <v>40995</v>
      </c>
      <c r="B7" s="2" t="s">
        <v>10</v>
      </c>
      <c r="C7">
        <v>6</v>
      </c>
      <c r="D7">
        <v>500</v>
      </c>
      <c r="E7" s="4">
        <v>32</v>
      </c>
      <c r="F7" s="4">
        <f>D7*E7</f>
        <v>16000</v>
      </c>
      <c r="G7">
        <f>IF(SUMIFS($G$2:$G6,$B$2:$B6,$B7)&lt;=VLOOKUP($B7,'Stock Register'!$A:$B,2,0),IF((VLOOKUP($B7,'Stock Register'!$A:$B,2,0)-SUMIFS($G$2:$G6,$B$2:$B6,$B7))&gt;=$D7,$D7,VLOOKUP($B7,'Stock Register'!$A:$B,2,0)-SUMIFS($G$2:$G6,$B$2:$B6,$B7)),0)</f>
        <v>500</v>
      </c>
      <c r="H7" s="4">
        <f>IF(G7&gt;0,E7,0)</f>
        <v>32</v>
      </c>
      <c r="I7" s="4">
        <f>G7*H7</f>
        <v>16000</v>
      </c>
    </row>
    <row r="8" spans="1:9" x14ac:dyDescent="0.25">
      <c r="A8" s="2">
        <v>40994</v>
      </c>
      <c r="B8" s="2" t="s">
        <v>10</v>
      </c>
      <c r="C8">
        <v>6</v>
      </c>
      <c r="D8">
        <v>500</v>
      </c>
      <c r="E8" s="4">
        <v>32</v>
      </c>
      <c r="F8" s="4">
        <f>D8*E8</f>
        <v>16000</v>
      </c>
      <c r="G8">
        <f>IF(SUMIFS($G$2:$G7,$B$2:$B7,$B8)&lt;=VLOOKUP($B8,'Stock Register'!$A:$B,2,0),IF((VLOOKUP($B8,'Stock Register'!$A:$B,2,0)-SUMIFS($G$2:$G7,$B$2:$B7,$B8))&gt;=$D8,$D8,VLOOKUP($B8,'Stock Register'!$A:$B,2,0)-SUMIFS($G$2:$G7,$B$2:$B7,$B8)),0)</f>
        <v>500</v>
      </c>
      <c r="H8" s="4">
        <f>IF(G8&gt;0,E8,0)</f>
        <v>32</v>
      </c>
      <c r="I8" s="4">
        <f>G8*H8</f>
        <v>16000</v>
      </c>
    </row>
    <row r="9" spans="1:9" x14ac:dyDescent="0.25">
      <c r="A9" s="2">
        <v>40993</v>
      </c>
      <c r="B9" s="2" t="s">
        <v>11</v>
      </c>
      <c r="C9">
        <v>6</v>
      </c>
      <c r="D9">
        <v>500</v>
      </c>
      <c r="E9" s="4">
        <v>32</v>
      </c>
      <c r="F9" s="4">
        <f>D9*E9</f>
        <v>16000</v>
      </c>
      <c r="G9">
        <f>IF(SUMIFS($G$2:$G8,$B$2:$B8,$B9)&lt;=VLOOKUP($B9,'Stock Register'!$A:$B,2,0),IF((VLOOKUP($B9,'Stock Register'!$A:$B,2,0)-SUMIFS($G$2:$G8,$B$2:$B8,$B9))&gt;=$D9,$D9,VLOOKUP($B9,'Stock Register'!$A:$B,2,0)-SUMIFS($G$2:$G8,$B$2:$B8,$B9)),0)</f>
        <v>0</v>
      </c>
      <c r="H9" s="4">
        <f>IF(G9&gt;0,E9,0)</f>
        <v>0</v>
      </c>
      <c r="I9" s="4">
        <f>G9*H9</f>
        <v>0</v>
      </c>
    </row>
    <row r="10" spans="1:9" x14ac:dyDescent="0.25">
      <c r="A10" s="2">
        <v>40992</v>
      </c>
      <c r="B10" s="2" t="s">
        <v>10</v>
      </c>
      <c r="C10">
        <v>6</v>
      </c>
      <c r="D10">
        <v>500</v>
      </c>
      <c r="E10" s="4">
        <v>32</v>
      </c>
      <c r="F10" s="4">
        <f>D10*E10</f>
        <v>16000</v>
      </c>
      <c r="G10">
        <f>IF(SUMIFS($G$2:$G9,$B$2:$B9,$B10)&lt;=VLOOKUP($B10,'Stock Register'!$A:$B,2,0),IF((VLOOKUP($B10,'Stock Register'!$A:$B,2,0)-SUMIFS($G$2:$G9,$B$2:$B9,$B10))&gt;=$D10,$D10,VLOOKUP($B10,'Stock Register'!$A:$B,2,0)-SUMIFS($G$2:$G9,$B$2:$B9,$B10)),0)</f>
        <v>200</v>
      </c>
      <c r="H10" s="4">
        <f>IF(G10&gt;0,E10,0)</f>
        <v>32</v>
      </c>
      <c r="I10" s="4">
        <f>G10*H10</f>
        <v>6400</v>
      </c>
    </row>
    <row r="11" spans="1:9" x14ac:dyDescent="0.25">
      <c r="A11" s="2">
        <v>40991</v>
      </c>
      <c r="B11" s="2" t="s">
        <v>10</v>
      </c>
      <c r="C11">
        <v>5</v>
      </c>
      <c r="D11">
        <v>600</v>
      </c>
      <c r="E11" s="4">
        <v>44</v>
      </c>
      <c r="F11" s="4">
        <f>D11*E11</f>
        <v>26400</v>
      </c>
      <c r="G11">
        <f>IF(SUMIFS($G$2:$G10,$B$2:$B10,$B11)&lt;=VLOOKUP($B11,'Stock Register'!$A:$B,2,0),IF((VLOOKUP($B11,'Stock Register'!$A:$B,2,0)-SUMIFS($G$2:$G10,$B$2:$B10,$B11))&gt;=$D11,$D11,VLOOKUP($B11,'Stock Register'!$A:$B,2,0)-SUMIFS($G$2:$G10,$B$2:$B10,$B11)),0)</f>
        <v>0</v>
      </c>
      <c r="H11" s="4">
        <f>IF(G11&gt;0,E11,0)</f>
        <v>0</v>
      </c>
      <c r="I11" s="4">
        <f>G11*H11</f>
        <v>0</v>
      </c>
    </row>
    <row r="12" spans="1:9" x14ac:dyDescent="0.25">
      <c r="A12" s="2">
        <v>40990</v>
      </c>
      <c r="B12" s="2" t="s">
        <v>10</v>
      </c>
      <c r="C12">
        <v>6</v>
      </c>
      <c r="D12">
        <v>700</v>
      </c>
      <c r="E12" s="4">
        <v>23</v>
      </c>
      <c r="F12" s="4">
        <f>D12*E12</f>
        <v>16100</v>
      </c>
      <c r="G12">
        <f>IF(SUMIFS($G$2:$G11,$B$2:$B11,$B12)&lt;=VLOOKUP($B12,'Stock Register'!$A:$B,2,0),IF((VLOOKUP($B12,'Stock Register'!$A:$B,2,0)-SUMIFS($G$2:$G11,$B$2:$B11,$B12))&gt;=$D12,$D12,VLOOKUP($B12,'Stock Register'!$A:$B,2,0)-SUMIFS($G$2:$G11,$B$2:$B11,$B12)),0)</f>
        <v>0</v>
      </c>
      <c r="H12" s="4">
        <f>IF(G12&gt;0,E12,0)</f>
        <v>0</v>
      </c>
      <c r="I12" s="4">
        <f>G12*H12</f>
        <v>0</v>
      </c>
    </row>
    <row r="13" spans="1:9" x14ac:dyDescent="0.25">
      <c r="A13" s="2">
        <v>40989</v>
      </c>
      <c r="B13" s="2" t="s">
        <v>10</v>
      </c>
      <c r="C13">
        <v>7</v>
      </c>
      <c r="D13">
        <v>400</v>
      </c>
      <c r="E13" s="4">
        <v>43</v>
      </c>
      <c r="F13" s="4">
        <f>D13*E13</f>
        <v>17200</v>
      </c>
      <c r="G13">
        <f>IF(SUMIFS($G$2:$G12,$B$2:$B12,$B13)&lt;=VLOOKUP($B13,'Stock Register'!$A:$B,2,0),IF((VLOOKUP($B13,'Stock Register'!$A:$B,2,0)-SUMIFS($G$2:$G12,$B$2:$B12,$B13))&gt;=$D13,$D13,VLOOKUP($B13,'Stock Register'!$A:$B,2,0)-SUMIFS($G$2:$G12,$B$2:$B12,$B13)),0)</f>
        <v>0</v>
      </c>
      <c r="H13" s="4">
        <f>IF(G13&gt;0,E13,0)</f>
        <v>0</v>
      </c>
      <c r="I13" s="4">
        <f>G13*H13</f>
        <v>0</v>
      </c>
    </row>
    <row r="14" spans="1:9" x14ac:dyDescent="0.25">
      <c r="A14" s="2">
        <v>40988</v>
      </c>
      <c r="B14" s="2" t="s">
        <v>10</v>
      </c>
      <c r="C14">
        <v>8</v>
      </c>
      <c r="D14">
        <v>100</v>
      </c>
      <c r="E14" s="4">
        <v>23</v>
      </c>
      <c r="F14" s="4">
        <f>D14*E14</f>
        <v>2300</v>
      </c>
      <c r="G14">
        <f>IF(SUMIFS($G$2:$G13,$B$2:$B13,$B14)&lt;=VLOOKUP($B14,'Stock Register'!$A:$B,2,0),IF((VLOOKUP($B14,'Stock Register'!$A:$B,2,0)-SUMIFS($G$2:$G13,$B$2:$B13,$B14))&gt;=$D14,$D14,VLOOKUP($B14,'Stock Register'!$A:$B,2,0)-SUMIFS($G$2:$G13,$B$2:$B13,$B14)),0)</f>
        <v>0</v>
      </c>
      <c r="H14" s="4">
        <f>IF(G14&gt;0,E14,0)</f>
        <v>0</v>
      </c>
      <c r="I14" s="4">
        <f>G14*H14</f>
        <v>0</v>
      </c>
    </row>
    <row r="15" spans="1:9" x14ac:dyDescent="0.25">
      <c r="A15" s="2">
        <v>40987</v>
      </c>
      <c r="B15" s="2" t="s">
        <v>11</v>
      </c>
      <c r="C15">
        <v>9</v>
      </c>
      <c r="D15">
        <v>1000</v>
      </c>
      <c r="E15" s="4">
        <v>12</v>
      </c>
      <c r="F15" s="4">
        <f>D15*E15</f>
        <v>12000</v>
      </c>
      <c r="G15">
        <f>IF(SUMIFS($G$2:$G14,$B$2:$B14,$B15)&lt;=VLOOKUP($B15,'Stock Register'!$A:$B,2,0),IF((VLOOKUP($B15,'Stock Register'!$A:$B,2,0)-SUMIFS($G$2:$G14,$B$2:$B14,$B15))&gt;=$D15,$D15,VLOOKUP($B15,'Stock Register'!$A:$B,2,0)-SUMIFS($G$2:$G14,$B$2:$B14,$B15)),0)</f>
        <v>0</v>
      </c>
      <c r="H15" s="4">
        <f>IF(G15&gt;0,E15,0)</f>
        <v>0</v>
      </c>
      <c r="I15" s="4">
        <f>G15*H15</f>
        <v>0</v>
      </c>
    </row>
    <row r="17" spans="2:9" s="1" customFormat="1" x14ac:dyDescent="0.25">
      <c r="B17" s="3"/>
      <c r="E17" s="5"/>
      <c r="F17" s="5"/>
      <c r="H17" s="5"/>
      <c r="I17" s="5"/>
    </row>
    <row r="18" spans="2:9" s="1" customFormat="1" x14ac:dyDescent="0.25">
      <c r="B18" s="3"/>
      <c r="E18" s="5"/>
      <c r="F18" s="5"/>
      <c r="H18" s="5"/>
      <c r="I18" s="5"/>
    </row>
  </sheetData>
  <autoFilter ref="A2:I15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 Register</vt:lpstr>
      <vt:lpstr>Purchase Register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</dc:creator>
  <cp:lastModifiedBy>Deepak Tayal</cp:lastModifiedBy>
  <dcterms:created xsi:type="dcterms:W3CDTF">2012-09-24T03:56:02Z</dcterms:created>
  <dcterms:modified xsi:type="dcterms:W3CDTF">2014-09-06T05:35:45Z</dcterms:modified>
</cp:coreProperties>
</file>