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240" yWindow="105" windowWidth="13290" windowHeight="8010" tabRatio="633"/>
  </bookViews>
  <sheets>
    <sheet name="MAR 14" sheetId="15" r:id="rId1"/>
  </sheets>
  <calcPr calcId="124519"/>
</workbook>
</file>

<file path=xl/calcChain.xml><?xml version="1.0" encoding="utf-8"?>
<calcChain xmlns="http://schemas.openxmlformats.org/spreadsheetml/2006/main">
  <c r="H9" i="15"/>
  <c r="H11"/>
  <c r="M11" s="1"/>
  <c r="M9"/>
  <c r="M18"/>
  <c r="M8"/>
  <c r="M7"/>
  <c r="L21"/>
  <c r="F21"/>
  <c r="E21"/>
  <c r="M19"/>
  <c r="G19"/>
  <c r="K19" s="1"/>
  <c r="N19" s="1"/>
  <c r="G18"/>
  <c r="K18" s="1"/>
  <c r="N18" s="1"/>
  <c r="M17"/>
  <c r="G17"/>
  <c r="K17" s="1"/>
  <c r="N17" s="1"/>
  <c r="M16"/>
  <c r="G16"/>
  <c r="K16" s="1"/>
  <c r="N16" s="1"/>
  <c r="M15"/>
  <c r="G15"/>
  <c r="K15" s="1"/>
  <c r="N15" s="1"/>
  <c r="M14"/>
  <c r="G14"/>
  <c r="K14" s="1"/>
  <c r="N14" s="1"/>
  <c r="M13"/>
  <c r="G13"/>
  <c r="K13" s="1"/>
  <c r="N13" s="1"/>
  <c r="H24" s="1"/>
  <c r="M12"/>
  <c r="G12"/>
  <c r="K12" s="1"/>
  <c r="N12" s="1"/>
  <c r="G11"/>
  <c r="K11" s="1"/>
  <c r="N11" s="1"/>
  <c r="M10"/>
  <c r="G10"/>
  <c r="K10" s="1"/>
  <c r="N10" s="1"/>
  <c r="G9"/>
  <c r="K9" s="1"/>
  <c r="N9" s="1"/>
  <c r="G8"/>
  <c r="K8" s="1"/>
  <c r="N8" s="1"/>
  <c r="G7"/>
  <c r="K7" s="1"/>
  <c r="N7" s="1"/>
  <c r="M6"/>
  <c r="G6"/>
  <c r="G21" s="1"/>
  <c r="M21" l="1"/>
  <c r="H21"/>
  <c r="K6"/>
  <c r="K21" l="1"/>
  <c r="N6"/>
  <c r="H23" s="1"/>
  <c r="H25" l="1"/>
  <c r="N21"/>
  <c r="L23" s="1"/>
</calcChain>
</file>

<file path=xl/sharedStrings.xml><?xml version="1.0" encoding="utf-8"?>
<sst xmlns="http://schemas.openxmlformats.org/spreadsheetml/2006/main" count="69" uniqueCount="48">
  <si>
    <t>NAME OF THE EMPLOYEE</t>
  </si>
  <si>
    <t>SITE</t>
  </si>
  <si>
    <t>SALARY AMOUNT</t>
  </si>
  <si>
    <t>SL NO</t>
  </si>
  <si>
    <t>SUPERVISOR</t>
  </si>
  <si>
    <t>DAY WATCH MEN</t>
  </si>
  <si>
    <t>NIGHT WATCHMEN</t>
  </si>
  <si>
    <t>20/2/2014</t>
  </si>
  <si>
    <t>GROSS SALARY PAYABLE</t>
  </si>
  <si>
    <t>NET SALARY PAID</t>
  </si>
  <si>
    <t>SALARY INCREMENT AMOUNT</t>
  </si>
  <si>
    <t>NO.OF DAYS PRESENT</t>
  </si>
  <si>
    <t>TOTAL SALARY AMOUNT</t>
  </si>
  <si>
    <t>NO OF DAYS IN THE MONTH    =</t>
  </si>
  <si>
    <t xml:space="preserve">TOTALS   :   </t>
  </si>
  <si>
    <t>TOTAL</t>
  </si>
  <si>
    <t>EFFECTED TO SALARY A/C ON APRIL 2014 PAYMENTS</t>
  </si>
  <si>
    <t>BALANCE ADVANCEAMOUNT</t>
  </si>
  <si>
    <t>RECOVERED ADVANCE AMOUNT</t>
  </si>
  <si>
    <t>ADVANCE AMOUNT GIVEN</t>
  </si>
  <si>
    <t>10/8/2013 &amp;15/3/2014</t>
  </si>
  <si>
    <t>ADVANCE GIVEN DATES</t>
  </si>
  <si>
    <t>15/3/2014</t>
  </si>
  <si>
    <t>20/3/2014</t>
  </si>
  <si>
    <t>FIRM NAME</t>
  </si>
  <si>
    <t>LOCATION</t>
  </si>
  <si>
    <t>TEMPORARY EMPLOYEES MODEL SALARY STATEMENT FOR THE MONTH</t>
  </si>
  <si>
    <t>AAAAA</t>
  </si>
  <si>
    <t>BBBBBBBBBBBBB</t>
  </si>
  <si>
    <t>CCCCCCCCC</t>
  </si>
  <si>
    <t>DDDDDDDDDD</t>
  </si>
  <si>
    <t>EEEEEEEEEE</t>
  </si>
  <si>
    <t>FFFFFFFFFF</t>
  </si>
  <si>
    <t>GGGGGGGGGG</t>
  </si>
  <si>
    <t>HHHHHHHHHH</t>
  </si>
  <si>
    <t>UUUUUUUUUUU</t>
  </si>
  <si>
    <t>ERRRRRRRRRRRR</t>
  </si>
  <si>
    <t>WWWWWWWWWW</t>
  </si>
  <si>
    <t>VVVVVVVV</t>
  </si>
  <si>
    <t>MMMMMMM</t>
  </si>
  <si>
    <t>LLLLLLL</t>
  </si>
  <si>
    <t>OOOOOOOOOOO</t>
  </si>
  <si>
    <t>FOREMEN</t>
  </si>
  <si>
    <t>PART TIME ACCOUNTANT</t>
  </si>
  <si>
    <t>DISIGNATION /ROLE</t>
  </si>
  <si>
    <t>SITE1</t>
  </si>
  <si>
    <t>SITE2</t>
  </si>
  <si>
    <t>PAYMENTS FOR</t>
  </si>
</sst>
</file>

<file path=xl/styles.xml><?xml version="1.0" encoding="utf-8"?>
<styleSheet xmlns="http://schemas.openxmlformats.org/spreadsheetml/2006/main">
  <numFmts count="1">
    <numFmt numFmtId="164" formatCode="0\ &quot;DAYS&quot;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Book Antiqua"/>
      <family val="1"/>
    </font>
    <font>
      <b/>
      <sz val="14"/>
      <color theme="0"/>
      <name val="Book Antiqua"/>
      <family val="1"/>
    </font>
    <font>
      <b/>
      <sz val="12"/>
      <color theme="0"/>
      <name val="Calibri"/>
      <family val="2"/>
      <scheme val="minor"/>
    </font>
    <font>
      <b/>
      <sz val="11"/>
      <color theme="1"/>
      <name val="Arial Black"/>
      <family val="2"/>
    </font>
    <font>
      <b/>
      <sz val="11"/>
      <name val="Calibri"/>
      <family val="2"/>
      <scheme val="minor"/>
    </font>
    <font>
      <b/>
      <sz val="11"/>
      <name val="Arial Black"/>
      <family val="2"/>
    </font>
    <font>
      <b/>
      <sz val="11"/>
      <name val="Cambria"/>
      <family val="1"/>
      <scheme val="maj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1" fontId="0" fillId="0" borderId="0" xfId="0" applyNumberForma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14" fontId="7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7" fillId="0" borderId="1" xfId="0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vertical="center"/>
    </xf>
    <xf numFmtId="1" fontId="1" fillId="0" borderId="1" xfId="0" applyNumberFormat="1" applyFont="1" applyBorder="1"/>
    <xf numFmtId="164" fontId="7" fillId="0" borderId="3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1" fontId="8" fillId="3" borderId="1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14" fontId="7" fillId="0" borderId="1" xfId="0" applyNumberFormat="1" applyFont="1" applyFill="1" applyBorder="1" applyAlignment="1">
      <alignment horizontal="center" vertical="center" wrapText="1"/>
    </xf>
    <xf numFmtId="1" fontId="1" fillId="0" borderId="0" xfId="0" applyNumberFormat="1" applyFont="1"/>
    <xf numFmtId="0" fontId="2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/>
    </xf>
    <xf numFmtId="1" fontId="10" fillId="0" borderId="3" xfId="0" applyNumberFormat="1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N27"/>
  <sheetViews>
    <sheetView showGridLines="0" tabSelected="1" zoomScaleSheetLayoutView="100" workbookViewId="0">
      <selection activeCell="F23" sqref="F23:F24"/>
    </sheetView>
  </sheetViews>
  <sheetFormatPr defaultColWidth="0" defaultRowHeight="15"/>
  <cols>
    <col min="1" max="1" width="9.140625" customWidth="1"/>
    <col min="2" max="2" width="34.7109375" bestFit="1" customWidth="1"/>
    <col min="3" max="3" width="18" bestFit="1" customWidth="1"/>
    <col min="4" max="4" width="10.140625" style="18" bestFit="1" customWidth="1"/>
    <col min="5" max="5" width="11" customWidth="1"/>
    <col min="6" max="6" width="13.42578125" customWidth="1"/>
    <col min="7" max="7" width="14.5703125" customWidth="1"/>
    <col min="8" max="8" width="12" customWidth="1"/>
    <col min="9" max="9" width="12" style="18" customWidth="1"/>
    <col min="10" max="10" width="13.42578125" style="18" customWidth="1"/>
    <col min="11" max="11" width="13.42578125" customWidth="1"/>
    <col min="12" max="12" width="13.85546875" customWidth="1"/>
    <col min="13" max="14" width="11.140625" customWidth="1"/>
    <col min="15" max="16384" width="9.140625" hidden="1"/>
  </cols>
  <sheetData>
    <row r="1" spans="1:14" s="4" customFormat="1" ht="18.75">
      <c r="A1" s="25" t="s">
        <v>24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</row>
    <row r="2" spans="1:14" s="3" customFormat="1" ht="15.75">
      <c r="A2" s="28" t="s">
        <v>25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0"/>
    </row>
    <row r="3" spans="1:14" s="3" customFormat="1" ht="15.75">
      <c r="A3" s="28" t="s">
        <v>26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30"/>
    </row>
    <row r="4" spans="1:14" s="3" customFormat="1" ht="21" customHeight="1">
      <c r="A4" s="31" t="s">
        <v>13</v>
      </c>
      <c r="B4" s="31"/>
      <c r="C4" s="13">
        <v>31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ht="42.75">
      <c r="A5" s="14" t="s">
        <v>3</v>
      </c>
      <c r="B5" s="14" t="s">
        <v>0</v>
      </c>
      <c r="C5" s="14" t="s">
        <v>44</v>
      </c>
      <c r="D5" s="14" t="s">
        <v>1</v>
      </c>
      <c r="E5" s="14" t="s">
        <v>2</v>
      </c>
      <c r="F5" s="14" t="s">
        <v>10</v>
      </c>
      <c r="G5" s="14" t="s">
        <v>12</v>
      </c>
      <c r="H5" s="14" t="s">
        <v>19</v>
      </c>
      <c r="I5" s="14" t="s">
        <v>21</v>
      </c>
      <c r="J5" s="14" t="s">
        <v>11</v>
      </c>
      <c r="K5" s="14" t="s">
        <v>8</v>
      </c>
      <c r="L5" s="14" t="s">
        <v>18</v>
      </c>
      <c r="M5" s="14" t="s">
        <v>17</v>
      </c>
      <c r="N5" s="14" t="s">
        <v>9</v>
      </c>
    </row>
    <row r="6" spans="1:14" ht="18.75" customHeight="1">
      <c r="A6" s="10">
        <v>1</v>
      </c>
      <c r="B6" s="7" t="s">
        <v>27</v>
      </c>
      <c r="C6" s="7" t="s">
        <v>42</v>
      </c>
      <c r="D6" s="10" t="s">
        <v>45</v>
      </c>
      <c r="E6" s="7">
        <v>10000</v>
      </c>
      <c r="F6" s="10">
        <v>0</v>
      </c>
      <c r="G6" s="7">
        <f>+E6+F6</f>
        <v>10000</v>
      </c>
      <c r="H6" s="7">
        <v>0</v>
      </c>
      <c r="I6" s="10"/>
      <c r="J6" s="6">
        <v>31</v>
      </c>
      <c r="K6" s="11">
        <f>G6*J6/$C$4</f>
        <v>10000</v>
      </c>
      <c r="L6" s="7">
        <v>0</v>
      </c>
      <c r="M6" s="7">
        <f>+H6-L6</f>
        <v>0</v>
      </c>
      <c r="N6" s="11">
        <f>+K6-L6</f>
        <v>10000</v>
      </c>
    </row>
    <row r="7" spans="1:14" ht="18.75" customHeight="1">
      <c r="A7" s="10">
        <v>2</v>
      </c>
      <c r="B7" s="7" t="s">
        <v>28</v>
      </c>
      <c r="C7" s="7" t="s">
        <v>43</v>
      </c>
      <c r="D7" s="10" t="s">
        <v>45</v>
      </c>
      <c r="E7" s="7">
        <v>8000</v>
      </c>
      <c r="F7" s="10">
        <v>0</v>
      </c>
      <c r="G7" s="7">
        <f t="shared" ref="G7:G15" si="0">+E7+F7</f>
        <v>8000</v>
      </c>
      <c r="H7" s="7">
        <v>10000</v>
      </c>
      <c r="I7" s="10" t="s">
        <v>7</v>
      </c>
      <c r="J7" s="6">
        <v>30</v>
      </c>
      <c r="K7" s="11">
        <f t="shared" ref="K7:K19" si="1">G7*J7/$C$4</f>
        <v>7741.9354838709678</v>
      </c>
      <c r="L7" s="7">
        <v>5000</v>
      </c>
      <c r="M7" s="7">
        <f>+H7-L7-5000</f>
        <v>0</v>
      </c>
      <c r="N7" s="11">
        <f t="shared" ref="N7:N15" si="2">+K7-L7</f>
        <v>2741.9354838709678</v>
      </c>
    </row>
    <row r="8" spans="1:14" ht="18.75" customHeight="1">
      <c r="A8" s="10">
        <v>3</v>
      </c>
      <c r="B8" s="7" t="s">
        <v>29</v>
      </c>
      <c r="C8" s="7" t="s">
        <v>4</v>
      </c>
      <c r="D8" s="10" t="s">
        <v>45</v>
      </c>
      <c r="E8" s="7">
        <v>7500</v>
      </c>
      <c r="F8" s="10">
        <v>0</v>
      </c>
      <c r="G8" s="7">
        <f t="shared" si="0"/>
        <v>7500</v>
      </c>
      <c r="H8" s="7">
        <v>0</v>
      </c>
      <c r="I8" s="8"/>
      <c r="J8" s="6">
        <v>31</v>
      </c>
      <c r="K8" s="11">
        <f t="shared" si="1"/>
        <v>7500</v>
      </c>
      <c r="L8" s="7">
        <v>0</v>
      </c>
      <c r="M8" s="7">
        <f>+H8-L8</f>
        <v>0</v>
      </c>
      <c r="N8" s="11">
        <f t="shared" si="2"/>
        <v>7500</v>
      </c>
    </row>
    <row r="9" spans="1:14">
      <c r="A9" s="10">
        <v>4</v>
      </c>
      <c r="B9" s="7" t="s">
        <v>30</v>
      </c>
      <c r="C9" s="7" t="s">
        <v>4</v>
      </c>
      <c r="D9" s="10" t="s">
        <v>45</v>
      </c>
      <c r="E9" s="7">
        <v>5500</v>
      </c>
      <c r="F9" s="10">
        <v>0</v>
      </c>
      <c r="G9" s="7">
        <f t="shared" si="0"/>
        <v>5500</v>
      </c>
      <c r="H9" s="7">
        <f>1000+3000</f>
        <v>4000</v>
      </c>
      <c r="I9" s="19">
        <v>41554</v>
      </c>
      <c r="J9" s="6">
        <v>28</v>
      </c>
      <c r="K9" s="11">
        <f t="shared" si="1"/>
        <v>4967.7419354838712</v>
      </c>
      <c r="L9" s="7">
        <v>2000</v>
      </c>
      <c r="M9" s="7">
        <f>+H9-L9-2000</f>
        <v>0</v>
      </c>
      <c r="N9" s="11">
        <f t="shared" si="2"/>
        <v>2967.7419354838712</v>
      </c>
    </row>
    <row r="10" spans="1:14" ht="18.75" customHeight="1">
      <c r="A10" s="10">
        <v>5</v>
      </c>
      <c r="B10" s="7" t="s">
        <v>31</v>
      </c>
      <c r="C10" s="7" t="s">
        <v>4</v>
      </c>
      <c r="D10" s="10" t="s">
        <v>45</v>
      </c>
      <c r="E10" s="7">
        <v>6000</v>
      </c>
      <c r="F10" s="10">
        <v>0</v>
      </c>
      <c r="G10" s="7">
        <f t="shared" si="0"/>
        <v>6000</v>
      </c>
      <c r="H10" s="7">
        <v>0</v>
      </c>
      <c r="I10" s="10"/>
      <c r="J10" s="6">
        <v>29</v>
      </c>
      <c r="K10" s="11">
        <f t="shared" si="1"/>
        <v>5612.9032258064517</v>
      </c>
      <c r="L10" s="7">
        <v>0</v>
      </c>
      <c r="M10" s="7">
        <f t="shared" ref="M10:M19" si="3">+H10-L10</f>
        <v>0</v>
      </c>
      <c r="N10" s="11">
        <f t="shared" si="2"/>
        <v>5612.9032258064517</v>
      </c>
    </row>
    <row r="11" spans="1:14" ht="30">
      <c r="A11" s="10">
        <v>6</v>
      </c>
      <c r="B11" s="7" t="s">
        <v>32</v>
      </c>
      <c r="C11" s="7" t="s">
        <v>5</v>
      </c>
      <c r="D11" s="10" t="s">
        <v>45</v>
      </c>
      <c r="E11" s="7">
        <v>5500</v>
      </c>
      <c r="F11" s="10">
        <v>0</v>
      </c>
      <c r="G11" s="7">
        <f t="shared" si="0"/>
        <v>5500</v>
      </c>
      <c r="H11" s="7">
        <f>10000+2000</f>
        <v>12000</v>
      </c>
      <c r="I11" s="19" t="s">
        <v>20</v>
      </c>
      <c r="J11" s="6">
        <v>25</v>
      </c>
      <c r="K11" s="11">
        <f t="shared" si="1"/>
        <v>4435.4838709677415</v>
      </c>
      <c r="L11" s="7">
        <v>1000</v>
      </c>
      <c r="M11" s="7">
        <f>+H11-L11-1000-1000-1000-1000-1000-1000-1000</f>
        <v>4000</v>
      </c>
      <c r="N11" s="11">
        <f t="shared" si="2"/>
        <v>3435.4838709677415</v>
      </c>
    </row>
    <row r="12" spans="1:14" ht="18.75" customHeight="1">
      <c r="A12" s="10">
        <v>7</v>
      </c>
      <c r="B12" s="7" t="s">
        <v>33</v>
      </c>
      <c r="C12" s="7" t="s">
        <v>6</v>
      </c>
      <c r="D12" s="10" t="s">
        <v>45</v>
      </c>
      <c r="E12" s="7">
        <v>5000</v>
      </c>
      <c r="F12" s="10">
        <v>0</v>
      </c>
      <c r="G12" s="7">
        <f t="shared" si="0"/>
        <v>5000</v>
      </c>
      <c r="H12" s="7">
        <v>0</v>
      </c>
      <c r="I12" s="10"/>
      <c r="J12" s="6">
        <v>31</v>
      </c>
      <c r="K12" s="11">
        <f t="shared" si="1"/>
        <v>5000</v>
      </c>
      <c r="L12" s="7">
        <v>0</v>
      </c>
      <c r="M12" s="7">
        <f t="shared" si="3"/>
        <v>0</v>
      </c>
      <c r="N12" s="11">
        <f t="shared" si="2"/>
        <v>5000</v>
      </c>
    </row>
    <row r="13" spans="1:14" ht="18.75" customHeight="1">
      <c r="A13" s="10">
        <v>8</v>
      </c>
      <c r="B13" s="7" t="s">
        <v>34</v>
      </c>
      <c r="C13" s="7"/>
      <c r="D13" s="10" t="s">
        <v>46</v>
      </c>
      <c r="E13" s="7">
        <v>4800</v>
      </c>
      <c r="F13" s="10">
        <v>0</v>
      </c>
      <c r="G13" s="7">
        <f>+E13+F13</f>
        <v>4800</v>
      </c>
      <c r="H13" s="7">
        <v>3000</v>
      </c>
      <c r="I13" s="10" t="s">
        <v>22</v>
      </c>
      <c r="J13" s="6">
        <v>30</v>
      </c>
      <c r="K13" s="11">
        <f t="shared" si="1"/>
        <v>4645.1612903225805</v>
      </c>
      <c r="L13" s="7">
        <v>1000</v>
      </c>
      <c r="M13" s="7">
        <f t="shared" si="3"/>
        <v>2000</v>
      </c>
      <c r="N13" s="11">
        <f>+K13-L13</f>
        <v>3645.1612903225805</v>
      </c>
    </row>
    <row r="14" spans="1:14" ht="18.75" customHeight="1">
      <c r="A14" s="10">
        <v>9</v>
      </c>
      <c r="B14" s="7" t="s">
        <v>35</v>
      </c>
      <c r="C14" s="7" t="s">
        <v>6</v>
      </c>
      <c r="D14" s="10" t="s">
        <v>46</v>
      </c>
      <c r="E14" s="7">
        <v>5000</v>
      </c>
      <c r="F14" s="10">
        <v>0</v>
      </c>
      <c r="G14" s="7">
        <f t="shared" si="0"/>
        <v>5000</v>
      </c>
      <c r="H14" s="7">
        <v>0</v>
      </c>
      <c r="I14" s="10"/>
      <c r="J14" s="6">
        <v>31</v>
      </c>
      <c r="K14" s="11">
        <f t="shared" si="1"/>
        <v>5000</v>
      </c>
      <c r="L14" s="7">
        <v>0</v>
      </c>
      <c r="M14" s="7">
        <f t="shared" si="3"/>
        <v>0</v>
      </c>
      <c r="N14" s="11">
        <f t="shared" si="2"/>
        <v>5000</v>
      </c>
    </row>
    <row r="15" spans="1:14" ht="18.75" customHeight="1">
      <c r="A15" s="10">
        <v>10</v>
      </c>
      <c r="B15" s="7" t="s">
        <v>36</v>
      </c>
      <c r="C15" s="7" t="s">
        <v>6</v>
      </c>
      <c r="D15" s="10" t="s">
        <v>46</v>
      </c>
      <c r="E15" s="7">
        <v>5000</v>
      </c>
      <c r="F15" s="10">
        <v>0</v>
      </c>
      <c r="G15" s="7">
        <f t="shared" si="0"/>
        <v>5000</v>
      </c>
      <c r="H15" s="7">
        <v>0</v>
      </c>
      <c r="I15" s="10"/>
      <c r="J15" s="6">
        <v>24</v>
      </c>
      <c r="K15" s="11">
        <f t="shared" si="1"/>
        <v>3870.9677419354839</v>
      </c>
      <c r="L15" s="7">
        <v>0</v>
      </c>
      <c r="M15" s="7">
        <f t="shared" si="3"/>
        <v>0</v>
      </c>
      <c r="N15" s="11">
        <f t="shared" si="2"/>
        <v>3870.9677419354839</v>
      </c>
    </row>
    <row r="16" spans="1:14" ht="18.75" customHeight="1">
      <c r="A16" s="10">
        <v>11</v>
      </c>
      <c r="B16" s="7" t="s">
        <v>37</v>
      </c>
      <c r="C16" s="7"/>
      <c r="D16" s="10" t="s">
        <v>46</v>
      </c>
      <c r="E16" s="7">
        <v>6000</v>
      </c>
      <c r="F16" s="10">
        <v>0</v>
      </c>
      <c r="G16" s="7">
        <f>+E16+F16</f>
        <v>6000</v>
      </c>
      <c r="H16" s="7">
        <v>0</v>
      </c>
      <c r="I16" s="10"/>
      <c r="J16" s="6">
        <v>30</v>
      </c>
      <c r="K16" s="11">
        <f t="shared" si="1"/>
        <v>5806.4516129032254</v>
      </c>
      <c r="L16" s="7">
        <v>0</v>
      </c>
      <c r="M16" s="7">
        <f t="shared" si="3"/>
        <v>0</v>
      </c>
      <c r="N16" s="11">
        <f>+K16-L16</f>
        <v>5806.4516129032254</v>
      </c>
    </row>
    <row r="17" spans="1:14" ht="18.75" customHeight="1">
      <c r="A17" s="10">
        <v>12</v>
      </c>
      <c r="B17" s="7" t="s">
        <v>39</v>
      </c>
      <c r="C17" s="7" t="s">
        <v>4</v>
      </c>
      <c r="D17" s="10" t="s">
        <v>46</v>
      </c>
      <c r="E17" s="7">
        <v>7750</v>
      </c>
      <c r="F17" s="10">
        <v>0</v>
      </c>
      <c r="G17" s="7">
        <f>+E17+F17</f>
        <v>7750</v>
      </c>
      <c r="H17" s="7">
        <v>0</v>
      </c>
      <c r="I17" s="10"/>
      <c r="J17" s="6">
        <v>31</v>
      </c>
      <c r="K17" s="11">
        <f t="shared" si="1"/>
        <v>7750</v>
      </c>
      <c r="L17" s="7">
        <v>0</v>
      </c>
      <c r="M17" s="7">
        <f t="shared" si="3"/>
        <v>0</v>
      </c>
      <c r="N17" s="11">
        <f>+K17-L17</f>
        <v>7750</v>
      </c>
    </row>
    <row r="18" spans="1:14" ht="18.75" customHeight="1">
      <c r="A18" s="10">
        <v>13</v>
      </c>
      <c r="B18" s="7" t="s">
        <v>38</v>
      </c>
      <c r="C18" s="7" t="s">
        <v>4</v>
      </c>
      <c r="D18" s="10" t="s">
        <v>46</v>
      </c>
      <c r="E18" s="7">
        <v>5000</v>
      </c>
      <c r="F18" s="10">
        <v>0</v>
      </c>
      <c r="G18" s="7">
        <f>+E18+F18</f>
        <v>5000</v>
      </c>
      <c r="H18" s="7">
        <v>3000</v>
      </c>
      <c r="I18" s="8">
        <v>41730</v>
      </c>
      <c r="J18" s="6">
        <v>31</v>
      </c>
      <c r="K18" s="11">
        <f t="shared" si="1"/>
        <v>5000</v>
      </c>
      <c r="L18" s="7">
        <v>1000</v>
      </c>
      <c r="M18" s="7">
        <f>+H18-L18-1000-1000</f>
        <v>0</v>
      </c>
      <c r="N18" s="11">
        <f>+K18-L18</f>
        <v>4000</v>
      </c>
    </row>
    <row r="19" spans="1:14" ht="18.75" customHeight="1">
      <c r="A19" s="10">
        <v>14</v>
      </c>
      <c r="B19" s="7" t="s">
        <v>40</v>
      </c>
      <c r="C19" s="7" t="s">
        <v>4</v>
      </c>
      <c r="D19" s="10" t="s">
        <v>46</v>
      </c>
      <c r="E19" s="7">
        <v>5000</v>
      </c>
      <c r="F19" s="10">
        <v>0</v>
      </c>
      <c r="G19" s="7">
        <f>+E19+F19</f>
        <v>5000</v>
      </c>
      <c r="H19" s="7">
        <v>3000</v>
      </c>
      <c r="I19" s="10" t="s">
        <v>23</v>
      </c>
      <c r="J19" s="6">
        <v>31</v>
      </c>
      <c r="K19" s="11">
        <f t="shared" si="1"/>
        <v>5000</v>
      </c>
      <c r="L19" s="7">
        <v>0</v>
      </c>
      <c r="M19" s="7">
        <f t="shared" si="3"/>
        <v>3000</v>
      </c>
      <c r="N19" s="11">
        <f>+K19-L19</f>
        <v>5000</v>
      </c>
    </row>
    <row r="20" spans="1:14" ht="18.75" customHeight="1">
      <c r="A20" s="10">
        <v>15</v>
      </c>
      <c r="B20" s="7" t="s">
        <v>41</v>
      </c>
      <c r="C20" s="7"/>
      <c r="D20" s="10"/>
      <c r="E20" s="7"/>
      <c r="F20" s="10"/>
      <c r="G20" s="7"/>
      <c r="H20" s="7"/>
      <c r="I20" s="10"/>
      <c r="J20" s="6"/>
      <c r="K20" s="11"/>
      <c r="L20" s="7"/>
      <c r="M20" s="7"/>
      <c r="N20" s="20"/>
    </row>
    <row r="21" spans="1:14" ht="25.5" customHeight="1">
      <c r="A21" s="33" t="s">
        <v>14</v>
      </c>
      <c r="B21" s="33"/>
      <c r="C21" s="33"/>
      <c r="D21" s="33"/>
      <c r="E21" s="15">
        <f>SUM(E6:E19)</f>
        <v>86050</v>
      </c>
      <c r="F21" s="16">
        <f>SUM(F6:F19)</f>
        <v>0</v>
      </c>
      <c r="G21" s="15">
        <f>SUM(G6:G19)</f>
        <v>86050</v>
      </c>
      <c r="H21" s="15">
        <f>SUM(H6:H19)</f>
        <v>35000</v>
      </c>
      <c r="I21" s="34"/>
      <c r="J21" s="34"/>
      <c r="K21" s="17">
        <f>SUM(K6:K19)</f>
        <v>82330.645161290333</v>
      </c>
      <c r="L21" s="15">
        <f>SUM(L6:L19)</f>
        <v>10000</v>
      </c>
      <c r="M21" s="15">
        <f>SUM(M6:M19)</f>
        <v>9000</v>
      </c>
      <c r="N21" s="17">
        <f>SUM(N6:N20)</f>
        <v>72330.645161290333</v>
      </c>
    </row>
    <row r="22" spans="1:14" ht="8.25" customHeight="1">
      <c r="E22" s="3"/>
      <c r="F22" s="3"/>
      <c r="G22" s="3"/>
      <c r="H22" s="3"/>
      <c r="I22" s="5"/>
      <c r="J22" s="5"/>
      <c r="K22" s="3"/>
      <c r="L22" s="3"/>
      <c r="M22" s="3"/>
      <c r="N22" s="3"/>
    </row>
    <row r="23" spans="1:14" ht="15" customHeight="1">
      <c r="A23" s="35"/>
      <c r="B23" s="35"/>
      <c r="F23" s="36" t="s">
        <v>47</v>
      </c>
      <c r="G23" s="9" t="s">
        <v>45</v>
      </c>
      <c r="H23" s="12">
        <f>SUM(N6:N12)</f>
        <v>37258.06451612903</v>
      </c>
      <c r="J23" s="21" t="s">
        <v>16</v>
      </c>
      <c r="K23" s="22"/>
      <c r="L23" s="23">
        <f>+N21+L21</f>
        <v>82330.645161290333</v>
      </c>
    </row>
    <row r="24" spans="1:14" ht="15" customHeight="1">
      <c r="A24" s="35"/>
      <c r="B24" s="35"/>
      <c r="F24" s="37"/>
      <c r="G24" s="9" t="s">
        <v>46</v>
      </c>
      <c r="H24" s="12">
        <f>SUM(N13:N20)</f>
        <v>35072.580645161288</v>
      </c>
      <c r="J24" s="21"/>
      <c r="K24" s="22"/>
      <c r="L24" s="24"/>
    </row>
    <row r="25" spans="1:14">
      <c r="F25" s="1"/>
      <c r="G25" s="9" t="s">
        <v>15</v>
      </c>
      <c r="H25" s="12">
        <f>+H23+H24</f>
        <v>72330.645161290318</v>
      </c>
    </row>
    <row r="26" spans="1:14">
      <c r="H26" s="2"/>
    </row>
    <row r="27" spans="1:14">
      <c r="K27" s="2"/>
    </row>
  </sheetData>
  <mergeCells count="11">
    <mergeCell ref="F23:F24"/>
    <mergeCell ref="J23:K24"/>
    <mergeCell ref="L23:L24"/>
    <mergeCell ref="A1:N1"/>
    <mergeCell ref="A2:N2"/>
    <mergeCell ref="A3:N3"/>
    <mergeCell ref="A4:B4"/>
    <mergeCell ref="D4:N4"/>
    <mergeCell ref="A21:D21"/>
    <mergeCell ref="I21:J21"/>
    <mergeCell ref="A23:B24"/>
  </mergeCells>
  <printOptions horizontalCentered="1"/>
  <pageMargins left="0.7" right="0.7" top="0.75" bottom="0.75" header="0.3" footer="0.3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 14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2014-05-18T12:13:40Z</dcterms:modified>
</cp:coreProperties>
</file>