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4380" windowWidth="19440" windowHeight="4440" tabRatio="874"/>
  </bookViews>
  <sheets>
    <sheet name="Form_I" sheetId="16" r:id="rId1"/>
    <sheet name="Form_II" sheetId="5" r:id="rId2"/>
    <sheet name="Form_III" sheetId="6" r:id="rId3"/>
    <sheet name="Form_IV_A" sheetId="7" r:id="rId4"/>
    <sheet name="Form_IV_B" sheetId="8" r:id="rId5"/>
    <sheet name="Form_V" sheetId="9" r:id="rId6"/>
    <sheet name="Form_VI" sheetId="10" r:id="rId7"/>
    <sheet name="User_Help" sheetId="17" r:id="rId8"/>
    <sheet name="O" sheetId="15" state="hidden" r:id="rId9"/>
  </sheets>
  <definedNames>
    <definedName name="FORM_I">Form_I!$B$1:$I$35</definedName>
    <definedName name="FORM_II_Pg1">Form_II!$A$1:$F$43</definedName>
    <definedName name="FORM_II_Pg2">Form_II!$A$45:$F$83</definedName>
    <definedName name="FORM_III_Pg1">Form_III!$A$1:$F$35</definedName>
    <definedName name="FORM_III_Pg2">Form_III!$A$37:$F$71</definedName>
    <definedName name="FORM_III_Pg3">Form_III!$A$73:$F$114</definedName>
    <definedName name="FORM_III_Pg4">Form_III!$A$116:$F$166</definedName>
    <definedName name="FORM_IV_A">Form_IV_A!$A$1:$G$43</definedName>
    <definedName name="FORM_IV_B">Form_IV_B!$A$1:$F$26</definedName>
    <definedName name="FORM_V">Form_V!$A$1:$F$28</definedName>
    <definedName name="FORM_VI">Form_VI!$A$1:$E$59</definedName>
    <definedName name="NAYAK">#REF!</definedName>
    <definedName name="_xlnm.Print_Area" localSheetId="0">Form_I!$A$1:$O$201</definedName>
    <definedName name="_xlnm.Print_Area" localSheetId="2">Form_III!$A$1:$F$168</definedName>
    <definedName name="RAM_INPUT">#REF!</definedName>
    <definedName name="RATIO">#REF!</definedName>
  </definedNames>
  <calcPr calcId="145621"/>
</workbook>
</file>

<file path=xl/calcChain.xml><?xml version="1.0" encoding="utf-8"?>
<calcChain xmlns="http://schemas.openxmlformats.org/spreadsheetml/2006/main">
  <c r="F53" i="5" l="1"/>
  <c r="E53" i="5"/>
  <c r="D53" i="5"/>
  <c r="E40" i="5"/>
  <c r="F40" i="5"/>
  <c r="D40" i="5"/>
  <c r="E26" i="5"/>
  <c r="E31" i="5"/>
  <c r="F26" i="5"/>
  <c r="F31" i="5"/>
  <c r="E18" i="8"/>
  <c r="D26" i="5"/>
  <c r="D31" i="5"/>
  <c r="C18" i="8" s="1"/>
  <c r="E16" i="7"/>
  <c r="F16" i="7"/>
  <c r="E18" i="7"/>
  <c r="F18" i="7"/>
  <c r="E22" i="7"/>
  <c r="F22" i="7"/>
  <c r="E24" i="7"/>
  <c r="F24" i="7"/>
  <c r="E39" i="5"/>
  <c r="E41" i="5" s="1"/>
  <c r="E43" i="5" s="1"/>
  <c r="F39" i="5"/>
  <c r="F41" i="5" s="1"/>
  <c r="F43" i="5" s="1"/>
  <c r="E32" i="7"/>
  <c r="F32" i="7"/>
  <c r="D32" i="7"/>
  <c r="E36" i="7"/>
  <c r="F36" i="7"/>
  <c r="D36" i="7"/>
  <c r="D39" i="5"/>
  <c r="D41" i="5" s="1"/>
  <c r="D43" i="5" s="1"/>
  <c r="D24" i="7"/>
  <c r="D22" i="7"/>
  <c r="D18" i="7"/>
  <c r="D16" i="7"/>
  <c r="F70" i="6"/>
  <c r="F152" i="6" s="1"/>
  <c r="E70" i="6"/>
  <c r="E152" i="6" s="1"/>
  <c r="D70" i="6"/>
  <c r="D152" i="6"/>
  <c r="D158" i="6" s="1"/>
  <c r="C70" i="6"/>
  <c r="C152" i="6" s="1"/>
  <c r="D99" i="6"/>
  <c r="D49" i="10" s="1"/>
  <c r="D57" i="10" s="1"/>
  <c r="D37" i="10" s="1"/>
  <c r="E99" i="6"/>
  <c r="F99" i="6"/>
  <c r="F98" i="6" s="1"/>
  <c r="F113" i="6" s="1"/>
  <c r="C99" i="6"/>
  <c r="D131" i="6"/>
  <c r="D146" i="6" s="1"/>
  <c r="E131" i="6"/>
  <c r="E146" i="6" s="1"/>
  <c r="F131" i="6"/>
  <c r="F146" i="6" s="1"/>
  <c r="C131" i="6"/>
  <c r="C146" i="6" s="1"/>
  <c r="C21" i="10" s="1"/>
  <c r="D16" i="8"/>
  <c r="D19" i="8"/>
  <c r="D20" i="8"/>
  <c r="D21" i="8"/>
  <c r="E16" i="8"/>
  <c r="E19" i="8"/>
  <c r="E20" i="8"/>
  <c r="E21" i="8"/>
  <c r="D56" i="6"/>
  <c r="C17" i="10" s="1"/>
  <c r="D128" i="6"/>
  <c r="E56" i="6"/>
  <c r="E27" i="10" s="1"/>
  <c r="E128" i="6"/>
  <c r="F56" i="6"/>
  <c r="F128" i="6"/>
  <c r="C56" i="6"/>
  <c r="C128" i="6"/>
  <c r="C153" i="6" s="1"/>
  <c r="D98" i="6"/>
  <c r="D113" i="6" s="1"/>
  <c r="D151" i="6" s="1"/>
  <c r="E98" i="6"/>
  <c r="E113" i="6" s="1"/>
  <c r="C98" i="6"/>
  <c r="C113" i="6" s="1"/>
  <c r="D19" i="6"/>
  <c r="D33" i="6"/>
  <c r="E19" i="6"/>
  <c r="D43" i="10" s="1"/>
  <c r="E33" i="6"/>
  <c r="E34" i="6"/>
  <c r="E60" i="6" s="1"/>
  <c r="E71" i="6" s="1"/>
  <c r="F19" i="6"/>
  <c r="F33" i="6"/>
  <c r="F34" i="6" s="1"/>
  <c r="C19" i="6"/>
  <c r="C33" i="6"/>
  <c r="C34" i="6" s="1"/>
  <c r="D68" i="5"/>
  <c r="E68" i="5"/>
  <c r="F68" i="5"/>
  <c r="F74" i="5" s="1"/>
  <c r="C68" i="5"/>
  <c r="D20" i="5"/>
  <c r="D22" i="5" s="1"/>
  <c r="E20" i="5"/>
  <c r="E22" i="5" s="1"/>
  <c r="F20" i="5"/>
  <c r="F22" i="5"/>
  <c r="D73" i="5"/>
  <c r="E73" i="5"/>
  <c r="E74" i="5" s="1"/>
  <c r="F73" i="5"/>
  <c r="D74" i="5"/>
  <c r="C20" i="5"/>
  <c r="E49" i="10"/>
  <c r="D50" i="10"/>
  <c r="E50" i="10"/>
  <c r="D51" i="10"/>
  <c r="E51" i="10"/>
  <c r="D53" i="10"/>
  <c r="E53" i="10"/>
  <c r="D54" i="10"/>
  <c r="E54" i="10"/>
  <c r="D55" i="10"/>
  <c r="E55" i="10"/>
  <c r="D56" i="10"/>
  <c r="E56" i="10"/>
  <c r="E57" i="10"/>
  <c r="D33" i="10"/>
  <c r="D27" i="10"/>
  <c r="D30" i="10"/>
  <c r="D32" i="10"/>
  <c r="E33" i="10"/>
  <c r="E30" i="10"/>
  <c r="E32" i="10"/>
  <c r="D15" i="10"/>
  <c r="D16" i="10"/>
  <c r="D20" i="10"/>
  <c r="D22" i="10"/>
  <c r="E15" i="10"/>
  <c r="E16" i="10"/>
  <c r="E20" i="10"/>
  <c r="E22" i="10"/>
  <c r="E37" i="10"/>
  <c r="D39" i="10"/>
  <c r="E39" i="10"/>
  <c r="E43" i="10"/>
  <c r="C50" i="10"/>
  <c r="C51" i="10"/>
  <c r="C53" i="10"/>
  <c r="C54" i="10"/>
  <c r="C55" i="10"/>
  <c r="C56" i="10"/>
  <c r="C22" i="5"/>
  <c r="C43" i="10"/>
  <c r="C15" i="10"/>
  <c r="C16" i="10"/>
  <c r="C20" i="10"/>
  <c r="C22" i="10"/>
  <c r="C33" i="10"/>
  <c r="C27" i="10"/>
  <c r="C30" i="10"/>
  <c r="C32" i="10"/>
  <c r="C39" i="10"/>
  <c r="C11" i="10"/>
  <c r="E8" i="6"/>
  <c r="E8" i="7" s="1"/>
  <c r="D10" i="8" s="1"/>
  <c r="D9" i="9" s="1"/>
  <c r="D8" i="10" s="1"/>
  <c r="F8" i="6"/>
  <c r="F8" i="7" s="1"/>
  <c r="E10" i="8" s="1"/>
  <c r="E9" i="9" s="1"/>
  <c r="E8" i="10" s="1"/>
  <c r="D8" i="6"/>
  <c r="D8" i="7" s="1"/>
  <c r="C10" i="8" s="1"/>
  <c r="C9" i="9" s="1"/>
  <c r="C8" i="10" s="1"/>
  <c r="F5" i="6"/>
  <c r="F38" i="6" s="1"/>
  <c r="F78" i="6" s="1"/>
  <c r="F117" i="6" s="1"/>
  <c r="G5" i="7" s="1"/>
  <c r="F7" i="8" s="1"/>
  <c r="F6" i="9" s="1"/>
  <c r="E5" i="10" s="1"/>
  <c r="E15" i="7"/>
  <c r="E17" i="7"/>
  <c r="E21" i="7"/>
  <c r="E23" i="7"/>
  <c r="E25" i="7"/>
  <c r="E27" i="7"/>
  <c r="E37" i="7"/>
  <c r="E29" i="7"/>
  <c r="E34" i="7"/>
  <c r="E39" i="7"/>
  <c r="F15" i="7"/>
  <c r="F17" i="7"/>
  <c r="F21" i="7"/>
  <c r="F23" i="7"/>
  <c r="F25" i="7"/>
  <c r="F27" i="7"/>
  <c r="F37" i="7"/>
  <c r="F29" i="7"/>
  <c r="F34" i="7"/>
  <c r="F39" i="7"/>
  <c r="D15" i="7"/>
  <c r="D17" i="7"/>
  <c r="D21" i="7"/>
  <c r="D23" i="7"/>
  <c r="D25" i="7"/>
  <c r="D27" i="7"/>
  <c r="D37" i="7"/>
  <c r="D29" i="7"/>
  <c r="D34" i="7"/>
  <c r="D39" i="7"/>
  <c r="C19" i="8"/>
  <c r="C16" i="8"/>
  <c r="C20" i="8"/>
  <c r="C21" i="8"/>
  <c r="B5" i="6"/>
  <c r="B5" i="7" s="1"/>
  <c r="B7" i="8" s="1"/>
  <c r="B6" i="9" s="1"/>
  <c r="B5" i="10" s="1"/>
  <c r="D41" i="6"/>
  <c r="D81" i="6" s="1"/>
  <c r="D120" i="6" s="1"/>
  <c r="E41" i="6"/>
  <c r="E81" i="6" s="1"/>
  <c r="E120" i="6" s="1"/>
  <c r="C8" i="6"/>
  <c r="C41" i="6" s="1"/>
  <c r="C81" i="6" s="1"/>
  <c r="C120" i="6" s="1"/>
  <c r="D10" i="6"/>
  <c r="C10" i="6"/>
  <c r="C39" i="5"/>
  <c r="C41" i="5" s="1"/>
  <c r="C43" i="5" s="1"/>
  <c r="C54" i="5" s="1"/>
  <c r="C56" i="5" s="1"/>
  <c r="C59" i="5" s="1"/>
  <c r="C73" i="5"/>
  <c r="C74" i="5" s="1"/>
  <c r="D49" i="5"/>
  <c r="E49" i="5"/>
  <c r="F49" i="5"/>
  <c r="C49" i="5"/>
  <c r="C31" i="5"/>
  <c r="C26" i="5"/>
  <c r="D23" i="5"/>
  <c r="C60" i="6" l="1"/>
  <c r="C71" i="6" s="1"/>
  <c r="C155" i="6"/>
  <c r="E21" i="10"/>
  <c r="E153" i="6"/>
  <c r="D21" i="9" s="1"/>
  <c r="D31" i="10"/>
  <c r="F158" i="6"/>
  <c r="F156" i="6"/>
  <c r="C45" i="10"/>
  <c r="E23" i="5"/>
  <c r="E31" i="10"/>
  <c r="D21" i="10"/>
  <c r="C31" i="10"/>
  <c r="F151" i="6"/>
  <c r="F168" i="6" s="1"/>
  <c r="E151" i="6"/>
  <c r="F153" i="6"/>
  <c r="E21" i="9" s="1"/>
  <c r="C60" i="5"/>
  <c r="C62" i="5" s="1"/>
  <c r="F41" i="6"/>
  <c r="F81" i="6" s="1"/>
  <c r="F120" i="6" s="1"/>
  <c r="E155" i="6"/>
  <c r="D156" i="6"/>
  <c r="C49" i="10"/>
  <c r="E17" i="10"/>
  <c r="D17" i="10"/>
  <c r="D34" i="6"/>
  <c r="D60" i="6" s="1"/>
  <c r="D71" i="6" s="1"/>
  <c r="D168" i="6" s="1"/>
  <c r="C151" i="6"/>
  <c r="D153" i="6"/>
  <c r="C41" i="10" s="1"/>
  <c r="D18" i="8"/>
  <c r="D13" i="7"/>
  <c r="F13" i="7"/>
  <c r="E13" i="7"/>
  <c r="F19" i="7"/>
  <c r="C57" i="10"/>
  <c r="C37" i="10" s="1"/>
  <c r="E25" i="8"/>
  <c r="E15" i="9" s="1"/>
  <c r="C25" i="8"/>
  <c r="C15" i="9" s="1"/>
  <c r="D19" i="7"/>
  <c r="E19" i="7"/>
  <c r="E42" i="7" s="1"/>
  <c r="D13" i="9" s="1"/>
  <c r="D20" i="9" s="1"/>
  <c r="D27" i="9" s="1"/>
  <c r="F42" i="7"/>
  <c r="E13" i="9" s="1"/>
  <c r="D25" i="8"/>
  <c r="D15" i="9" s="1"/>
  <c r="D18" i="9"/>
  <c r="D155" i="6"/>
  <c r="D41" i="10"/>
  <c r="E158" i="6"/>
  <c r="E156" i="6"/>
  <c r="F26" i="7"/>
  <c r="F54" i="5"/>
  <c r="F56" i="5" s="1"/>
  <c r="C168" i="6"/>
  <c r="E20" i="9"/>
  <c r="E18" i="9"/>
  <c r="E45" i="10"/>
  <c r="D45" i="10"/>
  <c r="F23" i="5"/>
  <c r="F60" i="6"/>
  <c r="F71" i="6" s="1"/>
  <c r="F155" i="6"/>
  <c r="E41" i="10"/>
  <c r="C158" i="6"/>
  <c r="C156" i="6"/>
  <c r="D26" i="7"/>
  <c r="D54" i="5"/>
  <c r="D56" i="5" s="1"/>
  <c r="E54" i="5"/>
  <c r="E56" i="5" s="1"/>
  <c r="E26" i="7"/>
  <c r="C76" i="5"/>
  <c r="C79" i="5" s="1"/>
  <c r="E168" i="6"/>
  <c r="C21" i="9" l="1"/>
  <c r="D42" i="7"/>
  <c r="C13" i="9" s="1"/>
  <c r="E27" i="9"/>
  <c r="E28" i="7"/>
  <c r="E59" i="5"/>
  <c r="E60" i="5" s="1"/>
  <c r="E62" i="5" s="1"/>
  <c r="E76" i="5" s="1"/>
  <c r="E79" i="5" s="1"/>
  <c r="F59" i="5"/>
  <c r="F60" i="5" s="1"/>
  <c r="F62" i="5" s="1"/>
  <c r="F76" i="5" s="1"/>
  <c r="F79" i="5" s="1"/>
  <c r="F28" i="7"/>
  <c r="C83" i="5"/>
  <c r="C82" i="5"/>
  <c r="D59" i="5"/>
  <c r="D60" i="5" s="1"/>
  <c r="D62" i="5" s="1"/>
  <c r="D76" i="5" s="1"/>
  <c r="D79" i="5" s="1"/>
  <c r="D28" i="7"/>
  <c r="E23" i="9"/>
  <c r="E24" i="9"/>
  <c r="D23" i="9"/>
  <c r="D24" i="9"/>
  <c r="C20" i="9" l="1"/>
  <c r="C27" i="9" s="1"/>
  <c r="C18" i="9"/>
  <c r="D25" i="9"/>
  <c r="E25" i="9"/>
  <c r="F82" i="5"/>
  <c r="E26" i="10"/>
  <c r="E35" i="10" s="1"/>
  <c r="E14" i="10"/>
  <c r="E24" i="10" s="1"/>
  <c r="F83" i="5"/>
  <c r="D82" i="5"/>
  <c r="C14" i="10"/>
  <c r="C24" i="10" s="1"/>
  <c r="C26" i="10"/>
  <c r="C35" i="10" s="1"/>
  <c r="D83" i="5"/>
  <c r="E82" i="5"/>
  <c r="D26" i="10"/>
  <c r="D35" i="10" s="1"/>
  <c r="D14" i="10"/>
  <c r="D24" i="10" s="1"/>
  <c r="E83" i="5"/>
  <c r="C24" i="9" l="1"/>
  <c r="C23" i="9"/>
  <c r="C36" i="10"/>
  <c r="C42" i="10" s="1"/>
  <c r="C61" i="10" s="1"/>
  <c r="D36" i="10"/>
  <c r="D42" i="10" s="1"/>
  <c r="D61" i="10" s="1"/>
  <c r="E36" i="10"/>
  <c r="E42" i="10" s="1"/>
  <c r="E61" i="10" s="1"/>
  <c r="C25" i="9" l="1"/>
</calcChain>
</file>

<file path=xl/comments1.xml><?xml version="1.0" encoding="utf-8"?>
<comments xmlns="http://schemas.openxmlformats.org/spreadsheetml/2006/main">
  <authors>
    <author>kcvaid</author>
  </authors>
  <commentList>
    <comment ref="B19" authorId="0">
      <text>
        <r>
          <rPr>
            <sz val="12"/>
            <color indexed="81"/>
            <rFont val="Tahoma"/>
            <family val="2"/>
          </rPr>
          <t xml:space="preserve">Including job income and duty drawback
</t>
        </r>
      </text>
    </comment>
    <comment ref="B80" authorId="0">
      <text>
        <r>
          <rPr>
            <sz val="12"/>
            <color indexed="81"/>
            <rFont val="Tahoma"/>
            <family val="2"/>
          </rPr>
          <t>Paid &amp; Balance Sheet provision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<sst xmlns="http://schemas.openxmlformats.org/spreadsheetml/2006/main" count="608" uniqueCount="416">
  <si>
    <t>FORM II</t>
  </si>
  <si>
    <t>ASSESSMENT OF WORKING CAPITAL REQUIREMENTS</t>
  </si>
  <si>
    <t>OPERATING STATEMENT</t>
  </si>
  <si>
    <t>Name of the borrower:</t>
  </si>
  <si>
    <t xml:space="preserve"> 1.</t>
  </si>
  <si>
    <t xml:space="preserve"> 2.</t>
  </si>
  <si>
    <t xml:space="preserve"> 3.</t>
  </si>
  <si>
    <t xml:space="preserve"> 4.</t>
  </si>
  <si>
    <t xml:space="preserve"> 5.</t>
  </si>
  <si>
    <t xml:space="preserve"> 6.</t>
  </si>
  <si>
    <t xml:space="preserve"> 7.</t>
  </si>
  <si>
    <t xml:space="preserve"> 8.</t>
  </si>
  <si>
    <t xml:space="preserve"> 9.</t>
  </si>
  <si>
    <t xml:space="preserve"> 10.</t>
  </si>
  <si>
    <t xml:space="preserve"> 11.</t>
  </si>
  <si>
    <t xml:space="preserve"> 12.</t>
  </si>
  <si>
    <t xml:space="preserve"> 13.</t>
  </si>
  <si>
    <t xml:space="preserve"> 13a.</t>
  </si>
  <si>
    <t xml:space="preserve"> 14.</t>
  </si>
  <si>
    <t xml:space="preserve"> 15.</t>
  </si>
  <si>
    <t xml:space="preserve"> 16.</t>
  </si>
  <si>
    <t xml:space="preserve"> 17.</t>
  </si>
  <si>
    <t>Gross Sales</t>
  </si>
  <si>
    <t>(i)   Domestic Sales</t>
  </si>
  <si>
    <t>(ii)  Export Sales</t>
  </si>
  <si>
    <t xml:space="preserve">      TOTAL</t>
  </si>
  <si>
    <t>Less Excise Duty</t>
  </si>
  <si>
    <t>Net Sales (1 - 2)</t>
  </si>
  <si>
    <t>% age rise (+) or fall (-) in net sales</t>
  </si>
  <si>
    <t>as compared to previous year</t>
  </si>
  <si>
    <t>Cost of Sales</t>
  </si>
  <si>
    <t>(i)    Raw materials (including stores</t>
  </si>
  <si>
    <t xml:space="preserve">        and other items used in the </t>
  </si>
  <si>
    <t xml:space="preserve">        process of manufacture)</t>
  </si>
  <si>
    <t>(ii)    Other Spares</t>
  </si>
  <si>
    <t xml:space="preserve">        (a) Imported</t>
  </si>
  <si>
    <t xml:space="preserve">        (b) Indigenous</t>
  </si>
  <si>
    <t>(iii)   Power and fuel</t>
  </si>
  <si>
    <t>(iv)   Direct labour</t>
  </si>
  <si>
    <t xml:space="preserve">         (Factory wages &amp; Salaries)</t>
  </si>
  <si>
    <t>(v)    Other mfg. expenses</t>
  </si>
  <si>
    <t>(vi)   Depreciation</t>
  </si>
  <si>
    <t>(vii)  SUB-TOTAL ( I TO VI )</t>
  </si>
  <si>
    <t>(viii)  Add : Opening stocks-in-process</t>
  </si>
  <si>
    <t xml:space="preserve">         Sub-Total</t>
  </si>
  <si>
    <t>(ix)    Deduct : Closing stocks-in-process</t>
  </si>
  <si>
    <t>(x)    Cost of production</t>
  </si>
  <si>
    <t>(xi)    Add : Opening Stock of finished goods</t>
  </si>
  <si>
    <t>(xii)   Deduct : Closing Stock of finished goods</t>
  </si>
  <si>
    <t>(xiii)  Sub-Total</t>
  </si>
  <si>
    <t xml:space="preserve">         (Total cost of sales)       </t>
  </si>
  <si>
    <t>Selling, general and admn. expenses</t>
  </si>
  <si>
    <t>Sub-Total (5 + 6)</t>
  </si>
  <si>
    <t>Operating profit before interest (3 - 7)</t>
  </si>
  <si>
    <t>Interest</t>
  </si>
  <si>
    <t>Operating profit after interest (8 - 9)</t>
  </si>
  <si>
    <t>(i)    Add other non-operating income</t>
  </si>
  <si>
    <t xml:space="preserve">       (c) </t>
  </si>
  <si>
    <t xml:space="preserve">       Sub-total (income)</t>
  </si>
  <si>
    <t>(ii)    Deduct other non-operating expenses</t>
  </si>
  <si>
    <t xml:space="preserve">       Sub-total (expenses)</t>
  </si>
  <si>
    <t>(iii)  Net of other non-operating income/</t>
  </si>
  <si>
    <t xml:space="preserve">       expenses [net of 11(i) &amp; 11(ii)]</t>
  </si>
  <si>
    <t>Profit before tax/loss [10+11(iii)]</t>
  </si>
  <si>
    <t>Provision for taxes</t>
  </si>
  <si>
    <t>Prior years adjustment (if any)</t>
  </si>
  <si>
    <t>Net Profit/loss (12 - 13 + 13a)</t>
  </si>
  <si>
    <t xml:space="preserve">(a)  Equity dividend paid </t>
  </si>
  <si>
    <t>(b)  Dividend Rate</t>
  </si>
  <si>
    <t>Retained Profit (14 - 15)</t>
  </si>
  <si>
    <t>Retained Profit/ Net Profit (% age)</t>
  </si>
  <si>
    <t xml:space="preserve"> (As per audited accounts)</t>
  </si>
  <si>
    <t>As per Profit &amp; Loss accounts/ estimates for the year ended/ending</t>
  </si>
  <si>
    <t>1</t>
  </si>
  <si>
    <t>2</t>
  </si>
  <si>
    <t>CURR. YEAR</t>
  </si>
  <si>
    <t>ESTIMATES</t>
  </si>
  <si>
    <t>3</t>
  </si>
  <si>
    <t>(Amount Rs. Lakh)</t>
  </si>
  <si>
    <t>FOLLOWING</t>
  </si>
  <si>
    <t>YEAR-PROJ</t>
  </si>
  <si>
    <t>4</t>
  </si>
  <si>
    <t>FORM III</t>
  </si>
  <si>
    <t>ANALYSIS OF BALANCE SHEET</t>
  </si>
  <si>
    <t xml:space="preserve"> 18.</t>
  </si>
  <si>
    <t xml:space="preserve"> 19.</t>
  </si>
  <si>
    <t xml:space="preserve"> 20.</t>
  </si>
  <si>
    <t xml:space="preserve"> 21.</t>
  </si>
  <si>
    <t xml:space="preserve"> 22.</t>
  </si>
  <si>
    <t xml:space="preserve"> 23.</t>
  </si>
  <si>
    <t xml:space="preserve"> 24.</t>
  </si>
  <si>
    <t xml:space="preserve"> 25.</t>
  </si>
  <si>
    <t>LIABILITIES</t>
  </si>
  <si>
    <t>Current Liabilities</t>
  </si>
  <si>
    <t>Short-term borrowings from Banks</t>
  </si>
  <si>
    <t>(incld. bills purchased, discounted &amp; excess</t>
  </si>
  <si>
    <t>borrowings placed on repayment basis)</t>
  </si>
  <si>
    <t>(i)    From applicant Bank</t>
  </si>
  <si>
    <t>(ii)   From other Banks</t>
  </si>
  <si>
    <t>(iii)  (of which BP &amp; BD)</t>
  </si>
  <si>
    <t xml:space="preserve">        Sub-total (A)</t>
  </si>
  <si>
    <t>Short term borrowings from others</t>
  </si>
  <si>
    <t>Sundry creditors (Trade)</t>
  </si>
  <si>
    <t>Advance payments from customers/</t>
  </si>
  <si>
    <t>deposits from dealers</t>
  </si>
  <si>
    <t>Provision for taxation</t>
  </si>
  <si>
    <t>Dividend payable</t>
  </si>
  <si>
    <t>Other statutory liabilities</t>
  </si>
  <si>
    <t>(due within one year)</t>
  </si>
  <si>
    <t>Deposits/Instalments of term loans/DPGs/</t>
  </si>
  <si>
    <t>debentures, etc. (due within one year)</t>
  </si>
  <si>
    <t>Other current liabilities &amp; Provisions</t>
  </si>
  <si>
    <t>(specify major items)</t>
  </si>
  <si>
    <t xml:space="preserve">        Sub-total (B)</t>
  </si>
  <si>
    <t>TOTAL CURRENT LIABILITIES</t>
  </si>
  <si>
    <t>(total of 1 to 9)</t>
  </si>
  <si>
    <t>Term Liabilities</t>
  </si>
  <si>
    <t>Debentures (not maturing within one year)</t>
  </si>
  <si>
    <t>Preference Shares</t>
  </si>
  <si>
    <t>(redeemable after one year)</t>
  </si>
  <si>
    <t>Term loans</t>
  </si>
  <si>
    <t>(excldg. instalments payable within one year)</t>
  </si>
  <si>
    <t>Deferred Payment Credits</t>
  </si>
  <si>
    <t>(excldg. instalments due within one year)</t>
  </si>
  <si>
    <t>Term Deposits</t>
  </si>
  <si>
    <t>(repayable after one year)</t>
  </si>
  <si>
    <t>Other term liabilities</t>
  </si>
  <si>
    <t>TOTAL TERM LIABILITIES</t>
  </si>
  <si>
    <t>(Total of 11 to 16)</t>
  </si>
  <si>
    <t>TOTAL OUTSIDE LIABILITIES ( 10 + 17 )</t>
  </si>
  <si>
    <t>Net Worth</t>
  </si>
  <si>
    <t>Ordinary Share Capital</t>
  </si>
  <si>
    <t>General Reserve</t>
  </si>
  <si>
    <t>Revaluation Reserve</t>
  </si>
  <si>
    <t>Other Reserves (excluding provisions)</t>
  </si>
  <si>
    <t>Surplus (+) or deficit (-) in</t>
  </si>
  <si>
    <t>Profit &amp; Loss Account</t>
  </si>
  <si>
    <t>NET WORTH</t>
  </si>
  <si>
    <t>TOTAL LIABILITIES ( 18 + 24 )</t>
  </si>
  <si>
    <t>As per balance sheet as at</t>
  </si>
  <si>
    <t xml:space="preserve"> 26.</t>
  </si>
  <si>
    <t xml:space="preserve"> 27.</t>
  </si>
  <si>
    <t xml:space="preserve"> 28.</t>
  </si>
  <si>
    <t xml:space="preserve"> 29.</t>
  </si>
  <si>
    <t xml:space="preserve"> 30.</t>
  </si>
  <si>
    <t xml:space="preserve"> 31.</t>
  </si>
  <si>
    <t xml:space="preserve"> 32.</t>
  </si>
  <si>
    <t xml:space="preserve"> 33.</t>
  </si>
  <si>
    <t xml:space="preserve"> 34.</t>
  </si>
  <si>
    <t xml:space="preserve"> 35.</t>
  </si>
  <si>
    <t xml:space="preserve"> 36.</t>
  </si>
  <si>
    <t xml:space="preserve"> 37.</t>
  </si>
  <si>
    <t xml:space="preserve"> 38.</t>
  </si>
  <si>
    <t xml:space="preserve"> 39.</t>
  </si>
  <si>
    <t xml:space="preserve"> 40.</t>
  </si>
  <si>
    <t xml:space="preserve"> 41.</t>
  </si>
  <si>
    <t xml:space="preserve"> 42.</t>
  </si>
  <si>
    <t xml:space="preserve"> 43.</t>
  </si>
  <si>
    <t xml:space="preserve"> 44.</t>
  </si>
  <si>
    <t xml:space="preserve"> 45.</t>
  </si>
  <si>
    <t xml:space="preserve"> 46.</t>
  </si>
  <si>
    <t xml:space="preserve"> 47.</t>
  </si>
  <si>
    <t xml:space="preserve"> (A)</t>
  </si>
  <si>
    <t xml:space="preserve"> (B)</t>
  </si>
  <si>
    <t>Current Assets</t>
  </si>
  <si>
    <t>Cash and Bank balances</t>
  </si>
  <si>
    <t>Investments</t>
  </si>
  <si>
    <t>(other than long term investments)</t>
  </si>
  <si>
    <t>(i)   Government &amp; other Trustee Securities</t>
  </si>
  <si>
    <t>(ii)   Fixed deposits with banks</t>
  </si>
  <si>
    <t>(i)    Receivables other than deferred &amp;</t>
  </si>
  <si>
    <t xml:space="preserve">       exports (including bills purchased &amp;</t>
  </si>
  <si>
    <t xml:space="preserve">       discounted by banks)</t>
  </si>
  <si>
    <t>(ii)   Export Receivables (incldg. bills</t>
  </si>
  <si>
    <t xml:space="preserve">       purchased/discounted by banks)</t>
  </si>
  <si>
    <t>Instalments of deferred receivables</t>
  </si>
  <si>
    <t>Inventory</t>
  </si>
  <si>
    <t>(i)    Raw materials (incldg. stores &amp;</t>
  </si>
  <si>
    <t xml:space="preserve">       other items used in the process of </t>
  </si>
  <si>
    <t xml:space="preserve">       manufacture)</t>
  </si>
  <si>
    <t xml:space="preserve">       (a)  Imported</t>
  </si>
  <si>
    <t xml:space="preserve">       (b)  Indigenous</t>
  </si>
  <si>
    <t>(ii)   Stocks-in-process</t>
  </si>
  <si>
    <t>(iii)  Finished Goods</t>
  </si>
  <si>
    <t>(iv)  Other consumable spares</t>
  </si>
  <si>
    <t>Advances to suppliers of raw materials</t>
  </si>
  <si>
    <t>and stores/spares</t>
  </si>
  <si>
    <t>Advance payment of taxes</t>
  </si>
  <si>
    <t>Other current assets (specify major items)</t>
  </si>
  <si>
    <t>TOTAL CURRENT ASSETS</t>
  </si>
  <si>
    <t>(Total of 26 to 33)</t>
  </si>
  <si>
    <t>Fixed Assets</t>
  </si>
  <si>
    <t>Gross Block (land &amp; building, machinery,</t>
  </si>
  <si>
    <t>Depreciation to date</t>
  </si>
  <si>
    <t>NET BLOCK ( 35-36 )</t>
  </si>
  <si>
    <t>Other Non-Current Assets</t>
  </si>
  <si>
    <t>Investments/ book debts/ advances/</t>
  </si>
  <si>
    <t>deposits which are non Current Assets</t>
  </si>
  <si>
    <t>(i)    (a)  Investments in subsidiary</t>
  </si>
  <si>
    <t xml:space="preserve">               companies/affiliates</t>
  </si>
  <si>
    <t xml:space="preserve">       (b)   Others</t>
  </si>
  <si>
    <t>(ii)   Advances to suppliers of Capital</t>
  </si>
  <si>
    <t xml:space="preserve">       goods &amp; contractors</t>
  </si>
  <si>
    <t>(iii)  Deferred Receivables</t>
  </si>
  <si>
    <t xml:space="preserve">        (maturity exceeding one year)</t>
  </si>
  <si>
    <t>(iv)  Debtors more than 6 months</t>
  </si>
  <si>
    <t>(v)   Others</t>
  </si>
  <si>
    <t>Non-consumable stores &amp; spares</t>
  </si>
  <si>
    <t xml:space="preserve">Other Non-current assets including dues </t>
  </si>
  <si>
    <t>from directors</t>
  </si>
  <si>
    <t>TOTAL OTHER NON-CURRENT ASSETS</t>
  </si>
  <si>
    <t>( Total of 38 to 40 )</t>
  </si>
  <si>
    <t>Intangible assets (patents, goodwill, prelim.</t>
  </si>
  <si>
    <t>expenses, bad/doubtful debts not provided</t>
  </si>
  <si>
    <t>for etc.)</t>
  </si>
  <si>
    <t>TOTAL ASSETS ( Total of 34, 37, 41 &amp; 42 )</t>
  </si>
  <si>
    <t>TANGIBLE NET WORTH (24 - 21- 42)</t>
  </si>
  <si>
    <t>NET WORKING CAPITAL</t>
  </si>
  <si>
    <t>[(17 + 24) - (37 + 41 +42)] to tally with (34 - 10)</t>
  </si>
  <si>
    <t>Current Ratio ( Items 34 / 10 )</t>
  </si>
  <si>
    <t>Total Outside Liabilities/Tangible Net Worth</t>
  </si>
  <si>
    <t>(18/ 44)</t>
  </si>
  <si>
    <t>Additional Information</t>
  </si>
  <si>
    <t>Arrears of depreciation</t>
  </si>
  <si>
    <t>Contingent liabilities</t>
  </si>
  <si>
    <t>(i)   Arrears of cumulative dividends</t>
  </si>
  <si>
    <t>(ii)  Gratuity liability not provided for</t>
  </si>
  <si>
    <t>(iii) Disputed excise/customs/tax liabilities</t>
  </si>
  <si>
    <t>(iv) Other liabilities not provided for</t>
  </si>
  <si>
    <t>CHECK (Total assets - Liabilities)</t>
  </si>
  <si>
    <t xml:space="preserve"> LAST 2 YEARS ACTUALS</t>
  </si>
  <si>
    <t xml:space="preserve">       (As per audited BS)</t>
  </si>
  <si>
    <t>-2-</t>
  </si>
  <si>
    <t>-3-</t>
  </si>
  <si>
    <t>FORM III (CONTINUED)</t>
  </si>
  <si>
    <t>-4-</t>
  </si>
  <si>
    <t>ASSETS</t>
  </si>
  <si>
    <t>FORM IV</t>
  </si>
  <si>
    <t>COMPARATIVE STATEMENT OF CURRENT ASSETS &amp; CURRENT LIABILITIES</t>
  </si>
  <si>
    <t xml:space="preserve"> A.</t>
  </si>
  <si>
    <t>Raw materials (incldg. stores &amp; other items</t>
  </si>
  <si>
    <t xml:space="preserve">used in the process of manufacture) </t>
  </si>
  <si>
    <t xml:space="preserve">              Months' consumption</t>
  </si>
  <si>
    <t>Other Consumable spares, excluding</t>
  </si>
  <si>
    <t>those included in 1 above</t>
  </si>
  <si>
    <t>Stocks-in-process</t>
  </si>
  <si>
    <t xml:space="preserve">       Months' cost of production</t>
  </si>
  <si>
    <t>Finished Goods</t>
  </si>
  <si>
    <t xml:space="preserve">       Months' cost of sales</t>
  </si>
  <si>
    <t>Receivables other than deferred &amp;</t>
  </si>
  <si>
    <t>exports (including bills purchased &amp;</t>
  </si>
  <si>
    <t>discounted by bankers)</t>
  </si>
  <si>
    <t xml:space="preserve">       Months' domestic sales excluding </t>
  </si>
  <si>
    <t xml:space="preserve">       deferred payment sales</t>
  </si>
  <si>
    <t>Export Receivables (incldg. bills</t>
  </si>
  <si>
    <t>purchased/ discounted by banks)</t>
  </si>
  <si>
    <t xml:space="preserve">       Months' export sales</t>
  </si>
  <si>
    <t>and stores/spares, consumables</t>
  </si>
  <si>
    <t xml:space="preserve">Other current assets incl. cash &amp; bank </t>
  </si>
  <si>
    <t xml:space="preserve">balances &amp; deferred receivables due </t>
  </si>
  <si>
    <t>within one year (specify major items)</t>
  </si>
  <si>
    <t>( to agree with item 34 in Form III )</t>
  </si>
  <si>
    <t>NORMS</t>
  </si>
  <si>
    <t xml:space="preserve"> LAST  YEAR</t>
  </si>
  <si>
    <t>ACTUALS</t>
  </si>
  <si>
    <t>PEAK REQT.</t>
  </si>
  <si>
    <t>AS ON</t>
  </si>
  <si>
    <t>5</t>
  </si>
  <si>
    <t>FORM IV (CONTINUED)</t>
  </si>
  <si>
    <t xml:space="preserve"> B.</t>
  </si>
  <si>
    <t>(other than bank borrowings for working capital)</t>
  </si>
  <si>
    <t>Creditors for purchase of raw materials,</t>
  </si>
  <si>
    <t>stores &amp; consumable spares</t>
  </si>
  <si>
    <t xml:space="preserve">       Months' purchases</t>
  </si>
  <si>
    <t>Advances from customers</t>
  </si>
  <si>
    <t>Statutory liabilities</t>
  </si>
  <si>
    <t>Other current liabilities (specify major items)</t>
  </si>
  <si>
    <t>Short Term Borrowings, unsecured loans,</t>
  </si>
  <si>
    <t>dividend payable, instalments of TL, DPG,</t>
  </si>
  <si>
    <t>public deposits, debentures etc.</t>
  </si>
  <si>
    <t>( to agree with sub total B in Form III )</t>
  </si>
  <si>
    <t>FORM V</t>
  </si>
  <si>
    <t>COMPUTATION OF MAXIMUM PERMISSIBLE BANK FINANCE FOR WORKING CAPITAL</t>
  </si>
  <si>
    <t>Total Current Assets</t>
  </si>
  <si>
    <t>( 9 in form IV )</t>
  </si>
  <si>
    <t>( other than bank borrowings )</t>
  </si>
  <si>
    <t>( 14 of form IV )</t>
  </si>
  <si>
    <t>Working Capital Gap</t>
  </si>
  <si>
    <t>( 1 - 2 )</t>
  </si>
  <si>
    <t>Actual/ projected net working capital</t>
  </si>
  <si>
    <t>( 45 in form III )</t>
  </si>
  <si>
    <t>Item 3 minus item 4</t>
  </si>
  <si>
    <t>Item 3 minus item 5</t>
  </si>
  <si>
    <t>Maximum permissible bank finance</t>
  </si>
  <si>
    <t>( Item 6 or 7 whichever is lower )</t>
  </si>
  <si>
    <t>Excess borrowings representing short fall in</t>
  </si>
  <si>
    <t>NWC  (4 - 5)</t>
  </si>
  <si>
    <t>FORM VI</t>
  </si>
  <si>
    <t>FUNDS FLOW STATEMENT</t>
  </si>
  <si>
    <t xml:space="preserve"> </t>
  </si>
  <si>
    <t>Break-up of (4)</t>
  </si>
  <si>
    <t xml:space="preserve"> (i)</t>
  </si>
  <si>
    <t xml:space="preserve"> (ii)</t>
  </si>
  <si>
    <t xml:space="preserve"> (iii)</t>
  </si>
  <si>
    <t xml:space="preserve"> (iv)</t>
  </si>
  <si>
    <t xml:space="preserve"> (v)</t>
  </si>
  <si>
    <t xml:space="preserve"> (vi)</t>
  </si>
  <si>
    <t>Note :</t>
  </si>
  <si>
    <t>Sources</t>
  </si>
  <si>
    <t>(a) Net Profit (after tax )</t>
  </si>
  <si>
    <t>(b) Depreciation</t>
  </si>
  <si>
    <t>(c) Increase in capital</t>
  </si>
  <si>
    <t>(d) Increase in term liabilities</t>
  </si>
  <si>
    <t xml:space="preserve">      ( includg. Public Deposits )</t>
  </si>
  <si>
    <t xml:space="preserve">(e) Decrease in </t>
  </si>
  <si>
    <t xml:space="preserve">      (i) Fixed Assets</t>
  </si>
  <si>
    <t xml:space="preserve">      (ii) Other non-current assets</t>
  </si>
  <si>
    <t xml:space="preserve">      (ii) Intangible assets</t>
  </si>
  <si>
    <t>(f) Others</t>
  </si>
  <si>
    <t>(g) Total</t>
  </si>
  <si>
    <t>Uses</t>
  </si>
  <si>
    <t>(a) Net Loss</t>
  </si>
  <si>
    <t>(b) Decrease in Term Liabilities</t>
  </si>
  <si>
    <t xml:space="preserve">      (includg. public deposits)</t>
  </si>
  <si>
    <t xml:space="preserve">(c) Increase in </t>
  </si>
  <si>
    <t xml:space="preserve">      (ii) Other Non-current assets</t>
  </si>
  <si>
    <t>(d) Dividend payments</t>
  </si>
  <si>
    <t>(e) Others</t>
  </si>
  <si>
    <t>(f) Total</t>
  </si>
  <si>
    <t>Long Term Surplus (+)/ Deficit (-) ( 1 - 2 )</t>
  </si>
  <si>
    <t>Increase/ Decrease in Current Assets</t>
  </si>
  <si>
    <t xml:space="preserve">  * ( as per details given below )</t>
  </si>
  <si>
    <t>Increase/ Decrease in Current Liabilities</t>
  </si>
  <si>
    <t>other than Bank Borrowings</t>
  </si>
  <si>
    <t>Increase/ Decrease in working capital gap</t>
  </si>
  <si>
    <t>Net Surplus (+)/ Deficit (-) ( Difference of 3 &amp; 6  )</t>
  </si>
  <si>
    <t>Increase/ Decrease in Bank Borrowings</t>
  </si>
  <si>
    <t>INCREASE/ DECREASE IN NET SALES</t>
  </si>
  <si>
    <t>Increase/ Decrease in Raw Materials</t>
  </si>
  <si>
    <t>Increase/ Decrease in Stocks-in-process</t>
  </si>
  <si>
    <t>Increase/ Decrease in Finished Goods</t>
  </si>
  <si>
    <t>Increase/ Decrease in Receivables</t>
  </si>
  <si>
    <t>(a) Domestic</t>
  </si>
  <si>
    <t>(b) Export</t>
  </si>
  <si>
    <t>Increase/ Decrease in Stores &amp; Spares</t>
  </si>
  <si>
    <t>Increase/ Decrease in Other Current Assets</t>
  </si>
  <si>
    <t>Total</t>
  </si>
  <si>
    <t>Increase/decrease under items 4 to 8 as also under break-up of (4) should be indicated by (+) (-).</t>
  </si>
  <si>
    <t>CHECK</t>
  </si>
  <si>
    <t>{SELECT A}</t>
  </si>
  <si>
    <t>{PRINT "Selection"}</t>
  </si>
  <si>
    <t>{SELECT B}</t>
  </si>
  <si>
    <t>{SELECT C}</t>
  </si>
  <si>
    <t>{SELECT D}</t>
  </si>
  <si>
    <t>{SELECT E}</t>
  </si>
  <si>
    <t>{SELECT F}</t>
  </si>
  <si>
    <t>{SELECT G}</t>
  </si>
  <si>
    <t>{SELECT H}</t>
  </si>
  <si>
    <t>ABC Pvt. Ltd.</t>
  </si>
  <si>
    <t xml:space="preserve">       (b)</t>
  </si>
  <si>
    <t>AUDITED</t>
  </si>
  <si>
    <t>WORKBOOK DEVELOPED BY K C VAID, DGM, SIDBI, MUMBAI</t>
  </si>
  <si>
    <t>Min. stipulated net working capital i.e. 25% of total current assets (excluding export receivables)</t>
  </si>
  <si>
    <t>CMA FORMAT</t>
  </si>
  <si>
    <t>(For Manufactures)</t>
  </si>
  <si>
    <t>FORM I</t>
  </si>
  <si>
    <t>Particulars of the existing/ proposed limits from the Banking System</t>
  </si>
  <si>
    <t>(Limits from all Banks and Financial Institutions as on date of application)</t>
  </si>
  <si>
    <t>(Amount Rs. in lakh)</t>
  </si>
  <si>
    <t>Sl. No.</t>
  </si>
  <si>
    <t>Name of Bank/ Financial Institution</t>
  </si>
  <si>
    <t>Nature of Facility</t>
  </si>
  <si>
    <t>Existing Limits</t>
  </si>
  <si>
    <t>Extent to which limits were utilised during the last 12 months</t>
  </si>
  <si>
    <t>Balance outstanding as on (Date....)</t>
  </si>
  <si>
    <t>Limits now requested</t>
  </si>
  <si>
    <t>Maximum</t>
  </si>
  <si>
    <t>Minimum</t>
  </si>
  <si>
    <t xml:space="preserve">A. Working Capital Limits </t>
  </si>
  <si>
    <t>Sanctioned Limit</t>
  </si>
  <si>
    <t>Outstanding as on</t>
  </si>
  <si>
    <t>Overdues, if any</t>
  </si>
  <si>
    <t>Remarks</t>
  </si>
  <si>
    <t>Name of the Borrower: ____________________________________________________</t>
  </si>
  <si>
    <t>B. TERM LOANS/ DPGs                                                                            (Excluding Working Capital Term Loans)</t>
  </si>
  <si>
    <t>Number of Months</t>
  </si>
  <si>
    <t>(iii)  Other Operating Income</t>
  </si>
  <si>
    <t xml:space="preserve">       (a) Interest</t>
  </si>
  <si>
    <t xml:space="preserve">       (b) Dividend</t>
  </si>
  <si>
    <t xml:space="preserve">       (c) Misc. Income</t>
  </si>
  <si>
    <t xml:space="preserve">       (d)</t>
  </si>
  <si>
    <t xml:space="preserve">       (a) Misc. Exp. Written off</t>
  </si>
  <si>
    <t>17a.</t>
  </si>
  <si>
    <t>17b.</t>
  </si>
  <si>
    <t>Deferred Tax Liabilities (Net)</t>
  </si>
  <si>
    <t>19a.</t>
  </si>
  <si>
    <t>Preference Share Capital</t>
  </si>
  <si>
    <t>Share Application Money pending allotment</t>
  </si>
  <si>
    <t>37a.</t>
  </si>
  <si>
    <t>Capital Work in Progress (CWIP)</t>
  </si>
  <si>
    <t>Total Term Liabilities/Tangible Net Worth</t>
  </si>
  <si>
    <t>(17/ 44)</t>
  </si>
  <si>
    <t>38.a</t>
  </si>
  <si>
    <t>Deferred Tax Assets (Net)</t>
  </si>
  <si>
    <t>User_Help</t>
  </si>
  <si>
    <t>VERSION- NOVEMBER 2012</t>
  </si>
  <si>
    <t xml:space="preserve">For taking print on A4 size paper of  the worksheets, hold Ctrl and press p, the printing would start immediately on the printer connected. </t>
  </si>
  <si>
    <t>Please Enable Macros at the time of opening the file. In case Macros are not working, set security level of Macros to Medium by going through Tools- Macro- Security- Security Level.</t>
  </si>
  <si>
    <t>In case, some formulae are not working in the workbook, check the box of Analysis ToolPak under Tools - Add-Ins, then OK and close and relaunch Excel.</t>
  </si>
  <si>
    <t>Instructions for using the workbook</t>
  </si>
  <si>
    <t>This workbook contains 8 worksheets marked 'Form_I', 'Form_II', 'Form_III', 'Form_IV_A', 'Form_IV_B', 'Form_V', 'Form_VI', and 'User_Help'.</t>
  </si>
  <si>
    <t>The workbook generates full CMA Data. Steps for using it are as under:</t>
  </si>
  <si>
    <t>WORKBOOK DEVELOPED BY K C VAID, SIDBI, MUMBAI</t>
  </si>
  <si>
    <t>other assets)</t>
  </si>
  <si>
    <t>Feed data in the yellow colour background cells in the worksheets marked 'Form_II' and 'Form_III'. Data in 'Form_IV_A', 'Form_IV_B', 'Form_V' and 'Form_VI' will be updated automatically.</t>
  </si>
  <si>
    <t>Feed data in the worksheet marked 'Form_I' which is unprotected.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</si>
</sst>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d\-mmm\-yy"/>
    <numFmt numFmtId="165" formatCode="0.000"/>
    <numFmt numFmtId="166" formatCode="[$-409]d\-mmm\-yyyy;@"/>
  </numFmts>
  <fonts count="24" x14ac:knownFonts="1">
    <font>
      <sz val="12"/>
      <name val="Arial"/>
    </font>
    <font>
      <sz val="12"/>
      <name val="Arial"/>
    </font>
    <font>
      <b/>
      <sz val="12"/>
      <name val="Arial"/>
    </font>
    <font>
      <sz val="12"/>
      <name val="Arial"/>
    </font>
    <font>
      <b/>
      <sz val="12"/>
      <color indexed="10"/>
      <name val="Arial"/>
      <family val="2"/>
    </font>
    <font>
      <sz val="8"/>
      <name val="Arial"/>
    </font>
    <font>
      <sz val="9"/>
      <color indexed="81"/>
      <name val="Tahoma"/>
    </font>
    <font>
      <sz val="12"/>
      <color indexed="81"/>
      <name val="Tahoma"/>
      <family val="2"/>
    </font>
    <font>
      <b/>
      <sz val="12"/>
      <color indexed="10"/>
      <name val="Arial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indexed="12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indexed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4">
    <xf numFmtId="0" fontId="0" fillId="0" borderId="0" xfId="0"/>
    <xf numFmtId="0" fontId="1" fillId="0" borderId="0" xfId="0" applyNumberFormat="1" applyFont="1" applyAlignment="1"/>
    <xf numFmtId="0" fontId="3" fillId="0" borderId="0" xfId="0" applyNumberFormat="1" applyFont="1" applyAlignment="1"/>
    <xf numFmtId="2" fontId="1" fillId="0" borderId="0" xfId="0" applyNumberFormat="1" applyFont="1" applyBorder="1"/>
    <xf numFmtId="2" fontId="2" fillId="0" borderId="0" xfId="0" applyNumberFormat="1" applyFont="1" applyAlignment="1">
      <alignment horizontal="right"/>
    </xf>
    <xf numFmtId="2" fontId="8" fillId="0" borderId="0" xfId="0" applyNumberFormat="1" applyFont="1" applyAlignment="1"/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justify" vertical="top" wrapText="1"/>
    </xf>
    <xf numFmtId="1" fontId="1" fillId="0" borderId="5" xfId="0" applyNumberFormat="1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justify" vertical="top" wrapText="1"/>
    </xf>
    <xf numFmtId="0" fontId="4" fillId="0" borderId="0" xfId="0" applyFont="1"/>
    <xf numFmtId="0" fontId="9" fillId="0" borderId="0" xfId="0" applyFont="1" applyProtection="1">
      <protection locked="0"/>
    </xf>
    <xf numFmtId="0" fontId="9" fillId="0" borderId="0" xfId="0" applyFont="1"/>
    <xf numFmtId="0" fontId="9" fillId="0" borderId="0" xfId="0" applyFont="1" applyBorder="1" applyProtection="1">
      <protection locked="0"/>
    </xf>
    <xf numFmtId="0" fontId="9" fillId="0" borderId="0" xfId="0" applyFont="1" applyBorder="1"/>
    <xf numFmtId="0" fontId="9" fillId="0" borderId="5" xfId="0" applyFont="1" applyBorder="1" applyAlignment="1" applyProtection="1">
      <alignment horizontal="center"/>
      <protection locked="0"/>
    </xf>
    <xf numFmtId="0" fontId="11" fillId="0" borderId="0" xfId="0" applyNumberFormat="1" applyFont="1" applyAlignment="1"/>
    <xf numFmtId="0" fontId="9" fillId="0" borderId="5" xfId="0" applyFont="1" applyBorder="1" applyAlignment="1" applyProtection="1">
      <alignment vertical="top" wrapText="1"/>
      <protection locked="0"/>
    </xf>
    <xf numFmtId="0" fontId="9" fillId="0" borderId="5" xfId="0" applyFont="1" applyBorder="1" applyProtection="1">
      <protection locked="0"/>
    </xf>
    <xf numFmtId="0" fontId="12" fillId="0" borderId="0" xfId="0" applyNumberFormat="1" applyFont="1" applyAlignment="1"/>
    <xf numFmtId="0" fontId="13" fillId="0" borderId="0" xfId="0" applyNumberFormat="1" applyFont="1" applyAlignment="1"/>
    <xf numFmtId="0" fontId="12" fillId="0" borderId="0" xfId="0" applyNumberFormat="1" applyFont="1" applyAlignment="1">
      <alignment horizontal="centerContinuous" vertical="top"/>
    </xf>
    <xf numFmtId="0" fontId="13" fillId="0" borderId="0" xfId="0" applyNumberFormat="1" applyFont="1" applyAlignment="1">
      <alignment horizontal="centerContinuous"/>
    </xf>
    <xf numFmtId="0" fontId="13" fillId="0" borderId="0" xfId="0" applyNumberFormat="1" applyFont="1" applyAlignment="1">
      <alignment horizontal="centerContinuous" vertical="top"/>
    </xf>
    <xf numFmtId="0" fontId="13" fillId="0" borderId="0" xfId="0" applyNumberFormat="1" applyFont="1" applyAlignment="1">
      <alignment horizontal="right"/>
    </xf>
    <xf numFmtId="0" fontId="13" fillId="0" borderId="1" xfId="0" applyNumberFormat="1" applyFont="1" applyBorder="1" applyAlignment="1"/>
    <xf numFmtId="0" fontId="13" fillId="0" borderId="0" xfId="0" applyNumberFormat="1" applyFont="1" applyBorder="1"/>
    <xf numFmtId="0" fontId="13" fillId="0" borderId="2" xfId="0" applyNumberFormat="1" applyFont="1" applyBorder="1" applyAlignment="1"/>
    <xf numFmtId="0" fontId="12" fillId="0" borderId="1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/>
    </xf>
    <xf numFmtId="0" fontId="13" fillId="0" borderId="1" xfId="0" applyNumberFormat="1" applyFont="1" applyBorder="1" applyAlignment="1">
      <alignment vertical="center"/>
    </xf>
    <xf numFmtId="0" fontId="13" fillId="0" borderId="4" xfId="0" applyNumberFormat="1" applyFont="1" applyBorder="1" applyAlignment="1">
      <alignment vertical="center"/>
    </xf>
    <xf numFmtId="2" fontId="13" fillId="0" borderId="0" xfId="0" applyNumberFormat="1" applyFont="1"/>
    <xf numFmtId="2" fontId="16" fillId="0" borderId="0" xfId="0" applyNumberFormat="1" applyFont="1" applyAlignment="1">
      <alignment horizontal="centerContinuous" vertical="top"/>
    </xf>
    <xf numFmtId="2" fontId="16" fillId="0" borderId="0" xfId="0" applyNumberFormat="1" applyFont="1" applyAlignment="1"/>
    <xf numFmtId="0" fontId="16" fillId="0" borderId="0" xfId="0" applyNumberFormat="1" applyFont="1" applyAlignment="1"/>
    <xf numFmtId="164" fontId="12" fillId="0" borderId="1" xfId="0" applyNumberFormat="1" applyFont="1" applyBorder="1" applyAlignment="1">
      <alignment horizontal="center"/>
    </xf>
    <xf numFmtId="164" fontId="12" fillId="0" borderId="17" xfId="0" applyNumberFormat="1" applyFont="1" applyBorder="1" applyAlignment="1">
      <alignment horizontal="center"/>
    </xf>
    <xf numFmtId="2" fontId="15" fillId="0" borderId="1" xfId="0" applyNumberFormat="1" applyFont="1" applyBorder="1" applyAlignment="1">
      <alignment horizontal="center"/>
    </xf>
    <xf numFmtId="2" fontId="15" fillId="0" borderId="6" xfId="0" applyNumberFormat="1" applyFont="1" applyBorder="1" applyAlignment="1">
      <alignment horizontal="center"/>
    </xf>
    <xf numFmtId="2" fontId="15" fillId="0" borderId="2" xfId="0" applyNumberFormat="1" applyFont="1" applyBorder="1" applyAlignment="1">
      <alignment horizontal="center"/>
    </xf>
    <xf numFmtId="2" fontId="15" fillId="0" borderId="11" xfId="0" applyNumberFormat="1" applyFont="1" applyBorder="1" applyAlignment="1">
      <alignment horizontal="center"/>
    </xf>
    <xf numFmtId="0" fontId="10" fillId="0" borderId="0" xfId="0" applyNumberFormat="1" applyFont="1" applyAlignment="1"/>
    <xf numFmtId="0" fontId="9" fillId="0" borderId="0" xfId="0" applyNumberFormat="1" applyFont="1" applyAlignment="1"/>
    <xf numFmtId="0" fontId="10" fillId="0" borderId="0" xfId="0" applyNumberFormat="1" applyFont="1" applyAlignment="1">
      <alignment horizontal="centerContinuous" vertical="top"/>
    </xf>
    <xf numFmtId="0" fontId="9" fillId="0" borderId="0" xfId="0" applyNumberFormat="1" applyFont="1" applyAlignment="1">
      <alignment horizontal="centerContinuous"/>
    </xf>
    <xf numFmtId="0" fontId="9" fillId="0" borderId="0" xfId="0" applyNumberFormat="1" applyFont="1" applyAlignment="1">
      <alignment horizontal="centerContinuous" vertical="top"/>
    </xf>
    <xf numFmtId="0" fontId="17" fillId="0" borderId="0" xfId="0" applyNumberFormat="1" applyFont="1" applyAlignment="1"/>
    <xf numFmtId="0" fontId="9" fillId="0" borderId="0" xfId="0" applyNumberFormat="1" applyFont="1" applyAlignment="1">
      <alignment horizontal="right"/>
    </xf>
    <xf numFmtId="0" fontId="9" fillId="0" borderId="1" xfId="0" applyNumberFormat="1" applyFont="1" applyBorder="1" applyAlignment="1"/>
    <xf numFmtId="0" fontId="9" fillId="0" borderId="0" xfId="0" applyNumberFormat="1" applyFont="1" applyBorder="1"/>
    <xf numFmtId="0" fontId="9" fillId="0" borderId="2" xfId="0" applyNumberFormat="1" applyFont="1" applyBorder="1" applyAlignment="1"/>
    <xf numFmtId="0" fontId="10" fillId="0" borderId="1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5" xfId="0" applyNumberFormat="1" applyFont="1" applyBorder="1" applyAlignment="1">
      <alignment horizontal="center"/>
    </xf>
    <xf numFmtId="0" fontId="9" fillId="0" borderId="5" xfId="0" applyNumberFormat="1" applyFont="1" applyBorder="1" applyAlignment="1"/>
    <xf numFmtId="0" fontId="9" fillId="0" borderId="2" xfId="0" applyNumberFormat="1" applyFont="1" applyBorder="1" applyAlignment="1">
      <alignment vertical="center"/>
    </xf>
    <xf numFmtId="0" fontId="10" fillId="0" borderId="2" xfId="0" applyNumberFormat="1" applyFont="1" applyBorder="1" applyAlignment="1">
      <alignment vertical="center"/>
    </xf>
    <xf numFmtId="0" fontId="9" fillId="0" borderId="5" xfId="0" applyNumberFormat="1" applyFont="1" applyBorder="1" applyAlignment="1">
      <alignment vertical="center"/>
    </xf>
    <xf numFmtId="0" fontId="9" fillId="0" borderId="19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2" fontId="10" fillId="0" borderId="5" xfId="0" applyNumberFormat="1" applyFont="1" applyBorder="1" applyAlignment="1">
      <alignment vertical="center"/>
    </xf>
    <xf numFmtId="2" fontId="10" fillId="0" borderId="19" xfId="0" applyNumberFormat="1" applyFont="1" applyBorder="1" applyAlignment="1">
      <alignment vertical="center"/>
    </xf>
    <xf numFmtId="10" fontId="19" fillId="0" borderId="9" xfId="0" applyNumberFormat="1" applyFont="1" applyBorder="1" applyAlignment="1">
      <alignment vertical="center"/>
    </xf>
    <xf numFmtId="10" fontId="19" fillId="0" borderId="20" xfId="0" applyNumberFormat="1" applyFont="1" applyBorder="1" applyAlignment="1">
      <alignment vertical="center"/>
    </xf>
    <xf numFmtId="2" fontId="19" fillId="0" borderId="8" xfId="0" applyNumberFormat="1" applyFont="1" applyBorder="1" applyAlignment="1">
      <alignment vertical="center"/>
    </xf>
    <xf numFmtId="2" fontId="19" fillId="0" borderId="21" xfId="0" applyNumberFormat="1" applyFont="1" applyBorder="1" applyAlignment="1">
      <alignment vertical="center"/>
    </xf>
    <xf numFmtId="2" fontId="19" fillId="0" borderId="5" xfId="0" applyNumberFormat="1" applyFont="1" applyBorder="1" applyAlignment="1">
      <alignment vertical="center"/>
    </xf>
    <xf numFmtId="2" fontId="19" fillId="0" borderId="19" xfId="0" applyNumberFormat="1" applyFont="1" applyBorder="1" applyAlignment="1">
      <alignment vertical="center"/>
    </xf>
    <xf numFmtId="2" fontId="10" fillId="0" borderId="2" xfId="0" applyNumberFormat="1" applyFont="1" applyBorder="1" applyAlignment="1">
      <alignment vertical="center"/>
    </xf>
    <xf numFmtId="2" fontId="10" fillId="0" borderId="9" xfId="0" applyNumberFormat="1" applyFont="1" applyBorder="1" applyAlignment="1">
      <alignment vertical="center"/>
    </xf>
    <xf numFmtId="2" fontId="19" fillId="0" borderId="10" xfId="0" applyNumberFormat="1" applyFont="1" applyBorder="1" applyAlignment="1">
      <alignment vertical="center"/>
    </xf>
    <xf numFmtId="2" fontId="19" fillId="0" borderId="22" xfId="0" applyNumberFormat="1" applyFont="1" applyBorder="1" applyAlignment="1">
      <alignment vertical="center"/>
    </xf>
    <xf numFmtId="2" fontId="19" fillId="2" borderId="1" xfId="0" applyNumberFormat="1" applyFont="1" applyFill="1" applyBorder="1" applyAlignment="1" applyProtection="1">
      <alignment vertical="center"/>
    </xf>
    <xf numFmtId="2" fontId="19" fillId="2" borderId="5" xfId="0" applyNumberFormat="1" applyFont="1" applyFill="1" applyBorder="1" applyAlignment="1" applyProtection="1">
      <alignment vertical="center"/>
    </xf>
    <xf numFmtId="0" fontId="9" fillId="0" borderId="4" xfId="0" applyNumberFormat="1" applyFont="1" applyBorder="1" applyAlignment="1">
      <alignment vertical="center"/>
    </xf>
    <xf numFmtId="2" fontId="9" fillId="0" borderId="0" xfId="0" applyNumberFormat="1" applyFont="1"/>
    <xf numFmtId="2" fontId="19" fillId="0" borderId="0" xfId="0" applyNumberFormat="1" applyFont="1" applyAlignment="1">
      <alignment horizontal="centerContinuous" vertical="top"/>
    </xf>
    <xf numFmtId="0" fontId="9" fillId="0" borderId="0" xfId="0" applyNumberFormat="1" applyFont="1" applyAlignment="1">
      <alignment vertical="center"/>
    </xf>
    <xf numFmtId="2" fontId="19" fillId="0" borderId="0" xfId="0" applyNumberFormat="1" applyFont="1" applyAlignment="1"/>
    <xf numFmtId="0" fontId="19" fillId="0" borderId="0" xfId="0" applyNumberFormat="1" applyFont="1" applyAlignment="1"/>
    <xf numFmtId="2" fontId="19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horizontal="center"/>
    </xf>
    <xf numFmtId="164" fontId="10" fillId="0" borderId="17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2" fontId="18" fillId="0" borderId="6" xfId="0" applyNumberFormat="1" applyFont="1" applyBorder="1" applyAlignment="1">
      <alignment horizontal="center"/>
    </xf>
    <xf numFmtId="2" fontId="18" fillId="0" borderId="2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vertical="center"/>
    </xf>
    <xf numFmtId="2" fontId="9" fillId="0" borderId="8" xfId="0" applyNumberFormat="1" applyFont="1" applyBorder="1" applyAlignment="1">
      <alignment vertical="center"/>
    </xf>
    <xf numFmtId="2" fontId="9" fillId="0" borderId="5" xfId="0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10" fontId="9" fillId="0" borderId="5" xfId="0" applyNumberFormat="1" applyFont="1" applyBorder="1" applyAlignment="1">
      <alignment horizontal="right" vertical="center"/>
    </xf>
    <xf numFmtId="10" fontId="9" fillId="0" borderId="19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vertical="center"/>
    </xf>
    <xf numFmtId="166" fontId="18" fillId="3" borderId="1" xfId="0" applyNumberFormat="1" applyFont="1" applyFill="1" applyBorder="1" applyAlignment="1" applyProtection="1">
      <alignment horizontal="center" vertical="center"/>
      <protection locked="0"/>
    </xf>
    <xf numFmtId="166" fontId="18" fillId="3" borderId="17" xfId="0" applyNumberFormat="1" applyFont="1" applyFill="1" applyBorder="1" applyAlignment="1" applyProtection="1">
      <alignment horizontal="center" vertical="center"/>
      <protection locked="0"/>
    </xf>
    <xf numFmtId="1" fontId="18" fillId="3" borderId="1" xfId="0" applyNumberFormat="1" applyFont="1" applyFill="1" applyBorder="1" applyAlignment="1" applyProtection="1">
      <alignment horizontal="center" vertical="center"/>
      <protection locked="0"/>
    </xf>
    <xf numFmtId="1" fontId="18" fillId="3" borderId="24" xfId="0" applyNumberFormat="1" applyFont="1" applyFill="1" applyBorder="1" applyAlignment="1" applyProtection="1">
      <alignment horizontal="center" vertical="center"/>
      <protection locked="0"/>
    </xf>
    <xf numFmtId="2" fontId="19" fillId="3" borderId="1" xfId="0" applyNumberFormat="1" applyFont="1" applyFill="1" applyBorder="1" applyAlignment="1" applyProtection="1">
      <alignment vertical="center"/>
      <protection locked="0"/>
    </xf>
    <xf numFmtId="2" fontId="19" fillId="3" borderId="5" xfId="0" applyNumberFormat="1" applyFont="1" applyFill="1" applyBorder="1" applyAlignment="1" applyProtection="1">
      <alignment vertical="center"/>
      <protection locked="0"/>
    </xf>
    <xf numFmtId="2" fontId="19" fillId="3" borderId="9" xfId="0" applyNumberFormat="1" applyFont="1" applyFill="1" applyBorder="1" applyAlignment="1" applyProtection="1">
      <alignment vertical="center"/>
      <protection locked="0"/>
    </xf>
    <xf numFmtId="0" fontId="19" fillId="3" borderId="1" xfId="0" applyNumberFormat="1" applyFont="1" applyFill="1" applyBorder="1" applyAlignment="1" applyProtection="1">
      <alignment vertical="center"/>
      <protection locked="0"/>
    </xf>
    <xf numFmtId="10" fontId="19" fillId="3" borderId="1" xfId="0" applyNumberFormat="1" applyFont="1" applyFill="1" applyBorder="1" applyAlignment="1" applyProtection="1">
      <alignment vertical="center"/>
      <protection locked="0"/>
    </xf>
    <xf numFmtId="10" fontId="19" fillId="3" borderId="5" xfId="0" applyNumberFormat="1" applyFont="1" applyFill="1" applyBorder="1" applyAlignment="1" applyProtection="1">
      <alignment vertical="center"/>
      <protection locked="0"/>
    </xf>
    <xf numFmtId="0" fontId="12" fillId="0" borderId="0" xfId="0" applyNumberFormat="1" applyFont="1" applyAlignment="1">
      <alignment horizontal="centerContinuous"/>
    </xf>
    <xf numFmtId="0" fontId="20" fillId="0" borderId="2" xfId="0" applyNumberFormat="1" applyFont="1" applyBorder="1" applyAlignment="1">
      <alignment horizontal="center"/>
    </xf>
    <xf numFmtId="0" fontId="12" fillId="0" borderId="2" xfId="0" applyNumberFormat="1" applyFont="1" applyBorder="1" applyAlignment="1">
      <alignment horizontal="center"/>
    </xf>
    <xf numFmtId="0" fontId="12" fillId="0" borderId="11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vertical="center"/>
    </xf>
    <xf numFmtId="0" fontId="13" fillId="0" borderId="3" xfId="0" applyNumberFormat="1" applyFont="1" applyBorder="1" applyAlignment="1">
      <alignment vertical="center"/>
    </xf>
    <xf numFmtId="0" fontId="13" fillId="0" borderId="12" xfId="0" applyNumberFormat="1" applyFont="1" applyBorder="1" applyAlignment="1">
      <alignment vertical="center"/>
    </xf>
    <xf numFmtId="2" fontId="16" fillId="3" borderId="1" xfId="0" applyNumberFormat="1" applyFont="1" applyFill="1" applyBorder="1" applyAlignment="1" applyProtection="1">
      <alignment vertical="center"/>
      <protection locked="0"/>
    </xf>
    <xf numFmtId="2" fontId="16" fillId="3" borderId="5" xfId="0" applyNumberFormat="1" applyFont="1" applyFill="1" applyBorder="1" applyAlignment="1" applyProtection="1">
      <alignment vertical="center"/>
      <protection locked="0"/>
    </xf>
    <xf numFmtId="0" fontId="13" fillId="0" borderId="14" xfId="0" applyNumberFormat="1" applyFont="1" applyBorder="1" applyAlignment="1">
      <alignment vertical="center"/>
    </xf>
    <xf numFmtId="2" fontId="16" fillId="0" borderId="0" xfId="0" applyNumberFormat="1" applyFont="1" applyBorder="1" applyAlignment="1"/>
    <xf numFmtId="0" fontId="16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centerContinuous" vertical="top"/>
    </xf>
    <xf numFmtId="2" fontId="15" fillId="0" borderId="0" xfId="0" applyNumberFormat="1" applyFont="1" applyAlignment="1">
      <alignment horizontal="centerContinuous" vertical="top"/>
    </xf>
    <xf numFmtId="164" fontId="12" fillId="0" borderId="5" xfId="0" applyNumberFormat="1" applyFont="1" applyBorder="1" applyAlignment="1">
      <alignment horizontal="center"/>
    </xf>
    <xf numFmtId="0" fontId="20" fillId="0" borderId="3" xfId="0" applyNumberFormat="1" applyFont="1" applyBorder="1" applyAlignment="1">
      <alignment vertical="center"/>
    </xf>
    <xf numFmtId="2" fontId="16" fillId="0" borderId="3" xfId="0" applyNumberFormat="1" applyFont="1" applyBorder="1" applyAlignment="1">
      <alignment vertical="center"/>
    </xf>
    <xf numFmtId="2" fontId="16" fillId="0" borderId="12" xfId="0" applyNumberFormat="1" applyFont="1" applyBorder="1" applyAlignment="1">
      <alignment vertical="center"/>
    </xf>
    <xf numFmtId="2" fontId="16" fillId="0" borderId="2" xfId="0" applyNumberFormat="1" applyFont="1" applyBorder="1" applyAlignment="1">
      <alignment vertical="center"/>
    </xf>
    <xf numFmtId="2" fontId="16" fillId="0" borderId="11" xfId="0" applyNumberFormat="1" applyFont="1" applyBorder="1" applyAlignment="1">
      <alignment vertical="center"/>
    </xf>
    <xf numFmtId="0" fontId="20" fillId="0" borderId="0" xfId="0" applyNumberFormat="1" applyFont="1" applyAlignment="1">
      <alignment vertical="center"/>
    </xf>
    <xf numFmtId="2" fontId="16" fillId="0" borderId="0" xfId="0" applyNumberFormat="1" applyFont="1" applyAlignment="1">
      <alignment horizontal="right" vertical="center"/>
    </xf>
    <xf numFmtId="0" fontId="16" fillId="0" borderId="0" xfId="0" applyNumberFormat="1" applyFont="1" applyAlignment="1">
      <alignment horizontal="centerContinuous" vertical="top"/>
    </xf>
    <xf numFmtId="2" fontId="16" fillId="0" borderId="3" xfId="0" applyNumberFormat="1" applyFont="1" applyBorder="1" applyAlignment="1"/>
    <xf numFmtId="2" fontId="16" fillId="0" borderId="12" xfId="0" applyNumberFormat="1" applyFont="1" applyBorder="1" applyAlignment="1"/>
    <xf numFmtId="2" fontId="16" fillId="0" borderId="1" xfId="0" applyNumberFormat="1" applyFont="1" applyFill="1" applyBorder="1" applyAlignment="1">
      <alignment vertical="center"/>
    </xf>
    <xf numFmtId="2" fontId="16" fillId="0" borderId="6" xfId="0" applyNumberFormat="1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vertical="center"/>
    </xf>
    <xf numFmtId="2" fontId="16" fillId="0" borderId="11" xfId="0" applyNumberFormat="1" applyFont="1" applyFill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3" fillId="0" borderId="3" xfId="0" applyNumberFormat="1" applyFont="1" applyBorder="1"/>
    <xf numFmtId="0" fontId="13" fillId="0" borderId="1" xfId="0" applyNumberFormat="1" applyFont="1" applyBorder="1" applyAlignment="1">
      <alignment horizontal="center" vertical="center"/>
    </xf>
    <xf numFmtId="0" fontId="21" fillId="0" borderId="0" xfId="0" applyNumberFormat="1" applyFont="1" applyAlignment="1"/>
    <xf numFmtId="2" fontId="16" fillId="3" borderId="9" xfId="0" applyNumberFormat="1" applyFont="1" applyFill="1" applyBorder="1" applyAlignment="1" applyProtection="1">
      <alignment vertical="center"/>
      <protection locked="0"/>
    </xf>
    <xf numFmtId="0" fontId="16" fillId="3" borderId="25" xfId="0" applyNumberFormat="1" applyFont="1" applyFill="1" applyBorder="1" applyAlignment="1" applyProtection="1">
      <alignment vertical="center"/>
      <protection locked="0"/>
    </xf>
    <xf numFmtId="0" fontId="16" fillId="3" borderId="26" xfId="0" applyNumberFormat="1" applyFont="1" applyFill="1" applyBorder="1" applyAlignment="1" applyProtection="1">
      <alignment vertical="center"/>
      <protection locked="0"/>
    </xf>
    <xf numFmtId="0" fontId="16" fillId="3" borderId="2" xfId="0" applyNumberFormat="1" applyFont="1" applyFill="1" applyBorder="1" applyAlignment="1" applyProtection="1">
      <alignment vertical="center"/>
      <protection locked="0"/>
    </xf>
    <xf numFmtId="43" fontId="13" fillId="0" borderId="3" xfId="1" applyFont="1" applyBorder="1" applyAlignment="1">
      <alignment vertical="center"/>
    </xf>
    <xf numFmtId="43" fontId="13" fillId="0" borderId="12" xfId="1" applyFont="1" applyBorder="1" applyAlignment="1">
      <alignment vertical="center"/>
    </xf>
    <xf numFmtId="43" fontId="13" fillId="0" borderId="1" xfId="1" applyFont="1" applyBorder="1" applyAlignment="1">
      <alignment vertical="center"/>
    </xf>
    <xf numFmtId="43" fontId="13" fillId="0" borderId="2" xfId="1" applyFont="1" applyBorder="1" applyAlignment="1">
      <alignment vertical="center"/>
    </xf>
    <xf numFmtId="43" fontId="13" fillId="0" borderId="0" xfId="1" applyFont="1" applyAlignment="1">
      <alignment vertical="center"/>
    </xf>
    <xf numFmtId="43" fontId="13" fillId="0" borderId="13" xfId="1" applyFont="1" applyBorder="1" applyAlignment="1">
      <alignment vertical="center"/>
    </xf>
    <xf numFmtId="43" fontId="16" fillId="3" borderId="1" xfId="1" applyFont="1" applyFill="1" applyBorder="1" applyAlignment="1" applyProtection="1">
      <alignment vertical="center"/>
      <protection locked="0"/>
    </xf>
    <xf numFmtId="43" fontId="16" fillId="3" borderId="5" xfId="1" applyFont="1" applyFill="1" applyBorder="1" applyAlignment="1" applyProtection="1">
      <alignment vertical="center"/>
      <protection locked="0"/>
    </xf>
    <xf numFmtId="43" fontId="12" fillId="0" borderId="5" xfId="1" applyFont="1" applyBorder="1" applyAlignment="1">
      <alignment vertical="center"/>
    </xf>
    <xf numFmtId="43" fontId="16" fillId="3" borderId="9" xfId="1" applyFont="1" applyFill="1" applyBorder="1" applyAlignment="1" applyProtection="1">
      <alignment vertical="center"/>
      <protection locked="0"/>
    </xf>
    <xf numFmtId="43" fontId="13" fillId="0" borderId="2" xfId="1" applyFont="1" applyFill="1" applyBorder="1" applyAlignment="1">
      <alignment vertical="center"/>
    </xf>
    <xf numFmtId="43" fontId="13" fillId="0" borderId="11" xfId="1" applyFont="1" applyFill="1" applyBorder="1" applyAlignment="1">
      <alignment vertical="center"/>
    </xf>
    <xf numFmtId="43" fontId="12" fillId="0" borderId="2" xfId="1" applyFont="1" applyBorder="1" applyAlignment="1">
      <alignment vertical="center"/>
    </xf>
    <xf numFmtId="43" fontId="12" fillId="0" borderId="11" xfId="1" applyFont="1" applyBorder="1" applyAlignment="1">
      <alignment vertical="center"/>
    </xf>
    <xf numFmtId="43" fontId="16" fillId="0" borderId="14" xfId="1" applyFont="1" applyBorder="1" applyAlignment="1">
      <alignment vertical="center"/>
    </xf>
    <xf numFmtId="43" fontId="16" fillId="0" borderId="7" xfId="1" applyFont="1" applyBorder="1" applyAlignment="1">
      <alignment vertical="center"/>
    </xf>
    <xf numFmtId="43" fontId="16" fillId="0" borderId="0" xfId="1" applyFont="1" applyBorder="1" applyAlignment="1"/>
    <xf numFmtId="43" fontId="16" fillId="0" borderId="2" xfId="1" applyFont="1" applyBorder="1" applyAlignment="1">
      <alignment vertical="center"/>
    </xf>
    <xf numFmtId="43" fontId="16" fillId="0" borderId="11" xfId="1" applyFont="1" applyBorder="1" applyAlignment="1">
      <alignment vertical="center"/>
    </xf>
    <xf numFmtId="43" fontId="12" fillId="0" borderId="1" xfId="1" applyFont="1" applyBorder="1" applyAlignment="1">
      <alignment vertical="center"/>
    </xf>
    <xf numFmtId="43" fontId="12" fillId="0" borderId="6" xfId="1" applyFont="1" applyBorder="1" applyAlignment="1">
      <alignment vertical="center"/>
    </xf>
    <xf numFmtId="43" fontId="12" fillId="0" borderId="8" xfId="1" applyFont="1" applyBorder="1" applyAlignment="1">
      <alignment vertical="center"/>
    </xf>
    <xf numFmtId="43" fontId="16" fillId="0" borderId="0" xfId="1" applyFont="1" applyBorder="1" applyAlignment="1">
      <alignment vertical="center"/>
    </xf>
    <xf numFmtId="43" fontId="16" fillId="0" borderId="13" xfId="1" applyFont="1" applyBorder="1" applyAlignment="1">
      <alignment vertical="center"/>
    </xf>
    <xf numFmtId="43" fontId="16" fillId="0" borderId="0" xfId="1" applyFont="1" applyAlignment="1">
      <alignment vertical="center"/>
    </xf>
    <xf numFmtId="43" fontId="12" fillId="0" borderId="19" xfId="1" applyFont="1" applyBorder="1" applyAlignment="1">
      <alignment vertical="center"/>
    </xf>
    <xf numFmtId="43" fontId="12" fillId="0" borderId="14" xfId="1" applyFont="1" applyBorder="1" applyAlignment="1">
      <alignment vertical="center"/>
    </xf>
    <xf numFmtId="43" fontId="16" fillId="0" borderId="3" xfId="1" applyFont="1" applyBorder="1" applyAlignment="1"/>
    <xf numFmtId="43" fontId="16" fillId="0" borderId="12" xfId="1" applyFont="1" applyBorder="1" applyAlignment="1"/>
    <xf numFmtId="43" fontId="16" fillId="0" borderId="2" xfId="1" applyFont="1" applyFill="1" applyBorder="1" applyAlignment="1">
      <alignment vertical="center"/>
    </xf>
    <xf numFmtId="43" fontId="16" fillId="0" borderId="11" xfId="1" applyFont="1" applyFill="1" applyBorder="1" applyAlignment="1">
      <alignment vertical="center"/>
    </xf>
    <xf numFmtId="43" fontId="12" fillId="0" borderId="5" xfId="1" applyFont="1" applyBorder="1" applyAlignment="1"/>
    <xf numFmtId="43" fontId="15" fillId="0" borderId="2" xfId="1" applyFont="1" applyFill="1" applyBorder="1" applyAlignment="1">
      <alignment vertical="center"/>
    </xf>
    <xf numFmtId="43" fontId="15" fillId="0" borderId="23" xfId="1" applyFont="1" applyFill="1" applyBorder="1" applyAlignment="1">
      <alignment vertical="center"/>
    </xf>
    <xf numFmtId="43" fontId="16" fillId="0" borderId="2" xfId="1" applyFont="1" applyBorder="1" applyAlignment="1"/>
    <xf numFmtId="43" fontId="16" fillId="0" borderId="11" xfId="1" applyFont="1" applyBorder="1" applyAlignment="1"/>
    <xf numFmtId="43" fontId="16" fillId="0" borderId="1" xfId="1" applyFont="1" applyBorder="1" applyAlignment="1"/>
    <xf numFmtId="43" fontId="13" fillId="0" borderId="5" xfId="1" applyFont="1" applyBorder="1" applyAlignment="1">
      <alignment vertical="center"/>
    </xf>
    <xf numFmtId="43" fontId="16" fillId="0" borderId="13" xfId="1" applyFont="1" applyBorder="1" applyAlignment="1"/>
    <xf numFmtId="43" fontId="13" fillId="0" borderId="11" xfId="1" applyFont="1" applyBorder="1" applyAlignment="1">
      <alignment vertical="center"/>
    </xf>
    <xf numFmtId="43" fontId="12" fillId="0" borderId="15" xfId="1" applyFont="1" applyBorder="1" applyAlignment="1">
      <alignment vertical="center"/>
    </xf>
    <xf numFmtId="43" fontId="12" fillId="0" borderId="23" xfId="1" applyFont="1" applyBorder="1" applyAlignment="1">
      <alignment vertical="center"/>
    </xf>
    <xf numFmtId="43" fontId="13" fillId="0" borderId="17" xfId="1" applyFont="1" applyBorder="1" applyAlignment="1">
      <alignment vertical="center"/>
    </xf>
    <xf numFmtId="43" fontId="13" fillId="0" borderId="6" xfId="1" applyFont="1" applyBorder="1" applyAlignment="1">
      <alignment vertical="center"/>
    </xf>
    <xf numFmtId="43" fontId="13" fillId="0" borderId="14" xfId="1" applyFont="1" applyBorder="1" applyAlignment="1">
      <alignment horizontal="right" vertical="center"/>
    </xf>
    <xf numFmtId="43" fontId="13" fillId="0" borderId="7" xfId="1" applyFont="1" applyBorder="1" applyAlignment="1">
      <alignment horizontal="right" vertical="center"/>
    </xf>
    <xf numFmtId="43" fontId="13" fillId="0" borderId="23" xfId="1" applyFont="1" applyBorder="1" applyAlignment="1">
      <alignment vertical="center"/>
    </xf>
    <xf numFmtId="43" fontId="16" fillId="0" borderId="14" xfId="1" applyFont="1" applyBorder="1" applyAlignment="1">
      <alignment horizontal="right" vertical="center"/>
    </xf>
    <xf numFmtId="43" fontId="16" fillId="0" borderId="7" xfId="1" applyFont="1" applyBorder="1" applyAlignment="1">
      <alignment horizontal="right" vertical="center"/>
    </xf>
    <xf numFmtId="43" fontId="16" fillId="0" borderId="1" xfId="1" applyFont="1" applyBorder="1" applyAlignment="1">
      <alignment vertical="center"/>
    </xf>
    <xf numFmtId="43" fontId="16" fillId="0" borderId="6" xfId="1" applyFont="1" applyBorder="1" applyAlignment="1">
      <alignment vertical="center"/>
    </xf>
    <xf numFmtId="43" fontId="13" fillId="0" borderId="0" xfId="1" applyFont="1" applyBorder="1"/>
    <xf numFmtId="43" fontId="21" fillId="0" borderId="0" xfId="1" applyFont="1" applyAlignment="1"/>
    <xf numFmtId="0" fontId="10" fillId="0" borderId="0" xfId="0" applyNumberFormat="1" applyFont="1" applyAlignment="1">
      <alignment horizontal="centerContinuous"/>
    </xf>
    <xf numFmtId="2" fontId="10" fillId="0" borderId="1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22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vertical="center"/>
    </xf>
    <xf numFmtId="0" fontId="22" fillId="0" borderId="3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2" fontId="19" fillId="0" borderId="1" xfId="0" applyNumberFormat="1" applyFont="1" applyBorder="1" applyAlignment="1">
      <alignment vertical="center"/>
    </xf>
    <xf numFmtId="2" fontId="19" fillId="0" borderId="2" xfId="0" applyNumberFormat="1" applyFont="1" applyBorder="1" applyAlignment="1">
      <alignment vertical="center"/>
    </xf>
    <xf numFmtId="2" fontId="19" fillId="0" borderId="11" xfId="0" applyNumberFormat="1" applyFont="1" applyBorder="1" applyAlignment="1">
      <alignment vertical="center"/>
    </xf>
    <xf numFmtId="2" fontId="19" fillId="0" borderId="6" xfId="0" applyNumberFormat="1" applyFont="1" applyBorder="1" applyAlignment="1">
      <alignment vertical="center"/>
    </xf>
    <xf numFmtId="2" fontId="19" fillId="0" borderId="2" xfId="0" applyNumberFormat="1" applyFont="1" applyFill="1" applyBorder="1" applyAlignment="1">
      <alignment vertical="center"/>
    </xf>
    <xf numFmtId="2" fontId="19" fillId="0" borderId="11" xfId="0" applyNumberFormat="1" applyFont="1" applyFill="1" applyBorder="1" applyAlignment="1">
      <alignment vertical="center"/>
    </xf>
    <xf numFmtId="0" fontId="9" fillId="0" borderId="14" xfId="0" applyNumberFormat="1" applyFont="1" applyBorder="1" applyAlignment="1">
      <alignment vertical="center"/>
    </xf>
    <xf numFmtId="0" fontId="19" fillId="0" borderId="0" xfId="0" applyNumberFormat="1" applyFont="1" applyBorder="1" applyAlignment="1"/>
    <xf numFmtId="2" fontId="10" fillId="0" borderId="6" xfId="0" applyNumberFormat="1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2" fontId="19" fillId="3" borderId="6" xfId="0" applyNumberFormat="1" applyFont="1" applyFill="1" applyBorder="1" applyAlignment="1" applyProtection="1">
      <alignment vertical="center"/>
      <protection locked="0"/>
    </xf>
    <xf numFmtId="2" fontId="19" fillId="3" borderId="12" xfId="0" applyNumberFormat="1" applyFont="1" applyFill="1" applyBorder="1" applyAlignment="1" applyProtection="1">
      <alignment vertical="center"/>
      <protection locked="0"/>
    </xf>
    <xf numFmtId="2" fontId="19" fillId="3" borderId="7" xfId="0" applyNumberFormat="1" applyFont="1" applyFill="1" applyBorder="1" applyAlignment="1">
      <alignment vertical="center"/>
    </xf>
    <xf numFmtId="2" fontId="19" fillId="3" borderId="14" xfId="0" applyNumberFormat="1" applyFont="1" applyFill="1" applyBorder="1" applyAlignment="1">
      <alignment vertical="center"/>
    </xf>
    <xf numFmtId="0" fontId="19" fillId="3" borderId="2" xfId="0" applyNumberFormat="1" applyFont="1" applyFill="1" applyBorder="1" applyAlignment="1" applyProtection="1">
      <alignment vertical="center"/>
      <protection locked="0"/>
    </xf>
    <xf numFmtId="2" fontId="9" fillId="0" borderId="12" xfId="0" applyNumberFormat="1" applyFont="1" applyBorder="1" applyAlignment="1">
      <alignment vertical="center"/>
    </xf>
    <xf numFmtId="2" fontId="9" fillId="0" borderId="13" xfId="0" applyNumberFormat="1" applyFont="1" applyBorder="1" applyAlignment="1">
      <alignment vertical="center"/>
    </xf>
    <xf numFmtId="165" fontId="9" fillId="0" borderId="0" xfId="0" applyNumberFormat="1" applyFont="1"/>
    <xf numFmtId="43" fontId="9" fillId="0" borderId="0" xfId="1" applyFont="1" applyAlignment="1">
      <alignment vertical="center"/>
    </xf>
    <xf numFmtId="43" fontId="19" fillId="0" borderId="1" xfId="1" applyFont="1" applyBorder="1" applyAlignment="1">
      <alignment vertical="center"/>
    </xf>
    <xf numFmtId="43" fontId="19" fillId="0" borderId="2" xfId="1" applyFont="1" applyBorder="1" applyAlignment="1">
      <alignment vertical="center"/>
    </xf>
    <xf numFmtId="43" fontId="19" fillId="0" borderId="5" xfId="1" applyFont="1" applyBorder="1" applyAlignment="1">
      <alignment horizontal="right" vertical="center"/>
    </xf>
    <xf numFmtId="43" fontId="19" fillId="0" borderId="1" xfId="1" applyFont="1" applyFill="1" applyBorder="1" applyAlignment="1">
      <alignment vertical="center"/>
    </xf>
    <xf numFmtId="43" fontId="19" fillId="0" borderId="2" xfId="1" applyFont="1" applyFill="1" applyBorder="1" applyAlignment="1">
      <alignment vertical="center"/>
    </xf>
    <xf numFmtId="43" fontId="18" fillId="0" borderId="1" xfId="1" applyFont="1" applyBorder="1" applyAlignment="1">
      <alignment vertical="center"/>
    </xf>
    <xf numFmtId="43" fontId="19" fillId="0" borderId="14" xfId="1" applyFont="1" applyBorder="1" applyAlignment="1">
      <alignment vertical="center"/>
    </xf>
    <xf numFmtId="164" fontId="10" fillId="0" borderId="6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vertical="top"/>
    </xf>
    <xf numFmtId="0" fontId="19" fillId="0" borderId="1" xfId="0" applyNumberFormat="1" applyFont="1" applyBorder="1" applyAlignment="1">
      <alignment horizontal="left" vertical="top" wrapText="1"/>
    </xf>
    <xf numFmtId="0" fontId="19" fillId="0" borderId="1" xfId="0" applyNumberFormat="1" applyFont="1" applyBorder="1" applyAlignment="1">
      <alignment vertical="center"/>
    </xf>
    <xf numFmtId="2" fontId="10" fillId="0" borderId="11" xfId="0" applyNumberFormat="1" applyFont="1" applyBorder="1" applyAlignment="1">
      <alignment horizontal="center" vertical="center"/>
    </xf>
    <xf numFmtId="2" fontId="19" fillId="3" borderId="6" xfId="0" applyNumberFormat="1" applyFont="1" applyFill="1" applyBorder="1" applyAlignment="1" applyProtection="1">
      <alignment vertical="top"/>
      <protection locked="0"/>
    </xf>
    <xf numFmtId="43" fontId="19" fillId="0" borderId="1" xfId="1" applyFont="1" applyBorder="1" applyAlignment="1">
      <alignment vertical="top"/>
    </xf>
    <xf numFmtId="43" fontId="19" fillId="0" borderId="1" xfId="1" applyFont="1" applyBorder="1" applyAlignment="1" applyProtection="1">
      <alignment vertical="center"/>
      <protection locked="0"/>
    </xf>
    <xf numFmtId="43" fontId="19" fillId="0" borderId="1" xfId="1" applyFont="1" applyBorder="1" applyAlignment="1">
      <alignment horizontal="right" vertical="center"/>
    </xf>
    <xf numFmtId="0" fontId="10" fillId="0" borderId="16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vertical="center"/>
    </xf>
    <xf numFmtId="0" fontId="9" fillId="0" borderId="3" xfId="0" applyNumberFormat="1" applyFont="1" applyBorder="1"/>
    <xf numFmtId="0" fontId="9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 wrapText="1"/>
    </xf>
    <xf numFmtId="0" fontId="23" fillId="0" borderId="0" xfId="0" applyNumberFormat="1" applyFont="1" applyAlignment="1"/>
    <xf numFmtId="43" fontId="19" fillId="0" borderId="6" xfId="1" applyFont="1" applyBorder="1" applyAlignment="1">
      <alignment horizontal="right" vertical="center"/>
    </xf>
    <xf numFmtId="43" fontId="19" fillId="0" borderId="6" xfId="1" applyFont="1" applyBorder="1" applyAlignment="1">
      <alignment vertical="center"/>
    </xf>
    <xf numFmtId="43" fontId="19" fillId="0" borderId="11" xfId="1" applyFont="1" applyBorder="1" applyAlignment="1">
      <alignment vertical="center"/>
    </xf>
    <xf numFmtId="43" fontId="19" fillId="3" borderId="1" xfId="1" applyFont="1" applyFill="1" applyBorder="1" applyAlignment="1" applyProtection="1">
      <alignment vertical="center"/>
      <protection locked="0"/>
    </xf>
    <xf numFmtId="43" fontId="19" fillId="3" borderId="6" xfId="1" applyFont="1" applyFill="1" applyBorder="1" applyAlignment="1" applyProtection="1">
      <alignment vertical="center"/>
      <protection locked="0"/>
    </xf>
    <xf numFmtId="43" fontId="19" fillId="0" borderId="17" xfId="1" applyFont="1" applyBorder="1" applyAlignment="1">
      <alignment vertical="center"/>
    </xf>
    <xf numFmtId="43" fontId="9" fillId="0" borderId="3" xfId="1" applyFont="1" applyBorder="1" applyAlignment="1">
      <alignment vertical="center"/>
    </xf>
    <xf numFmtId="43" fontId="9" fillId="0" borderId="12" xfId="1" applyFont="1" applyBorder="1" applyAlignment="1">
      <alignment vertical="center"/>
    </xf>
    <xf numFmtId="43" fontId="19" fillId="0" borderId="4" xfId="1" applyFont="1" applyBorder="1" applyAlignment="1">
      <alignment vertical="center"/>
    </xf>
    <xf numFmtId="43" fontId="19" fillId="0" borderId="15" xfId="1" applyFont="1" applyBorder="1" applyAlignment="1">
      <alignment vertical="center"/>
    </xf>
    <xf numFmtId="43" fontId="9" fillId="0" borderId="0" xfId="1" applyFont="1" applyBorder="1"/>
    <xf numFmtId="43" fontId="9" fillId="0" borderId="13" xfId="1" applyFont="1" applyBorder="1"/>
    <xf numFmtId="43" fontId="10" fillId="0" borderId="1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9" fillId="0" borderId="0" xfId="1" applyFont="1" applyAlignment="1"/>
    <xf numFmtId="43" fontId="23" fillId="0" borderId="0" xfId="1" applyFont="1" applyAlignment="1"/>
    <xf numFmtId="43" fontId="19" fillId="0" borderId="5" xfId="1" applyFont="1" applyBorder="1" applyAlignment="1">
      <alignment vertical="center"/>
    </xf>
    <xf numFmtId="2" fontId="10" fillId="0" borderId="2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9" fillId="0" borderId="5" xfId="0" applyFont="1" applyBorder="1" applyAlignment="1" applyProtection="1">
      <alignment vertical="top" wrapText="1"/>
      <protection locked="0"/>
    </xf>
    <xf numFmtId="0" fontId="9" fillId="0" borderId="5" xfId="0" applyFont="1" applyBorder="1" applyProtection="1">
      <protection locked="0"/>
    </xf>
    <xf numFmtId="0" fontId="9" fillId="0" borderId="19" xfId="0" applyFont="1" applyBorder="1" applyAlignment="1" applyProtection="1">
      <alignment vertical="top" wrapText="1"/>
      <protection locked="0"/>
    </xf>
    <xf numFmtId="0" fontId="9" fillId="0" borderId="27" xfId="0" applyFont="1" applyBorder="1" applyAlignment="1" applyProtection="1">
      <alignment vertical="top" wrapText="1"/>
      <protection locked="0"/>
    </xf>
    <xf numFmtId="0" fontId="9" fillId="0" borderId="28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8" fillId="3" borderId="0" xfId="0" applyNumberFormat="1" applyFont="1" applyFill="1" applyBorder="1" applyAlignment="1" applyProtection="1">
      <alignment vertical="center"/>
      <protection locked="0"/>
    </xf>
    <xf numFmtId="0" fontId="10" fillId="0" borderId="4" xfId="0" applyNumberFormat="1" applyFont="1" applyBorder="1" applyAlignment="1">
      <alignment horizontal="center" vertical="top"/>
    </xf>
    <xf numFmtId="0" fontId="10" fillId="0" borderId="29" xfId="0" applyNumberFormat="1" applyFont="1" applyBorder="1" applyAlignment="1">
      <alignment horizontal="center" vertical="top"/>
    </xf>
    <xf numFmtId="2" fontId="18" fillId="0" borderId="1" xfId="0" applyNumberFormat="1" applyFont="1" applyBorder="1" applyAlignment="1">
      <alignment horizontal="center" vertical="top"/>
    </xf>
    <xf numFmtId="2" fontId="18" fillId="0" borderId="30" xfId="0" applyNumberFormat="1" applyFont="1" applyBorder="1" applyAlignment="1">
      <alignment horizontal="center" vertical="top"/>
    </xf>
    <xf numFmtId="2" fontId="18" fillId="0" borderId="31" xfId="0" applyNumberFormat="1" applyFont="1" applyBorder="1" applyAlignment="1">
      <alignment horizontal="center" vertical="top"/>
    </xf>
    <xf numFmtId="2" fontId="18" fillId="0" borderId="32" xfId="0" applyNumberFormat="1" applyFont="1" applyBorder="1" applyAlignment="1">
      <alignment horizontal="center" vertical="top"/>
    </xf>
    <xf numFmtId="0" fontId="12" fillId="0" borderId="4" xfId="0" applyNumberFormat="1" applyFont="1" applyBorder="1" applyAlignment="1">
      <alignment horizontal="center" vertical="top"/>
    </xf>
    <xf numFmtId="0" fontId="12" fillId="0" borderId="29" xfId="0" applyNumberFormat="1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center" vertical="top"/>
    </xf>
    <xf numFmtId="2" fontId="15" fillId="0" borderId="31" xfId="0" applyNumberFormat="1" applyFont="1" applyBorder="1" applyAlignment="1">
      <alignment horizontal="center" vertical="top"/>
    </xf>
    <xf numFmtId="2" fontId="15" fillId="0" borderId="32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0"/>
    <pageSetUpPr fitToPage="1"/>
  </sheetPr>
  <dimension ref="A1:J201"/>
  <sheetViews>
    <sheetView tabSelected="1" view="pageBreakPreview" topLeftCell="A25" zoomScale="85" zoomScaleNormal="67" zoomScaleSheetLayoutView="85" workbookViewId="0">
      <selection activeCell="B30" sqref="B30:G30"/>
    </sheetView>
  </sheetViews>
  <sheetFormatPr defaultRowHeight="18.75" x14ac:dyDescent="0.3"/>
  <cols>
    <col min="1" max="1" width="1.33203125" style="12" customWidth="1"/>
    <col min="2" max="2" width="4.21875" style="12" customWidth="1"/>
    <col min="3" max="3" width="16.21875" style="12" customWidth="1"/>
    <col min="4" max="4" width="9.88671875" style="12" customWidth="1"/>
    <col min="5" max="5" width="10.77734375" style="12" customWidth="1"/>
    <col min="6" max="6" width="10.21875" style="12" customWidth="1"/>
    <col min="7" max="7" width="9.5546875" style="12" customWidth="1"/>
    <col min="8" max="8" width="9.6640625" style="12" customWidth="1"/>
    <col min="9" max="16384" width="8.88671875" style="12"/>
  </cols>
  <sheetData>
    <row r="1" spans="1:10" x14ac:dyDescent="0.3">
      <c r="A1" s="11"/>
      <c r="B1" s="11"/>
      <c r="C1" s="11"/>
      <c r="D1" s="11"/>
      <c r="E1" s="11"/>
      <c r="F1" s="11"/>
      <c r="G1" s="11"/>
      <c r="H1" s="11"/>
      <c r="I1" s="11"/>
    </row>
    <row r="2" spans="1:10" x14ac:dyDescent="0.3">
      <c r="A2" s="11"/>
      <c r="B2" s="279" t="s">
        <v>363</v>
      </c>
      <c r="C2" s="279"/>
      <c r="D2" s="279"/>
      <c r="E2" s="279"/>
      <c r="F2" s="279"/>
      <c r="G2" s="279"/>
      <c r="H2" s="279"/>
      <c r="I2" s="279"/>
    </row>
    <row r="3" spans="1:10" x14ac:dyDescent="0.3">
      <c r="A3" s="11"/>
      <c r="B3" s="11"/>
      <c r="C3" s="11"/>
      <c r="D3" s="11"/>
      <c r="E3" s="11"/>
      <c r="F3" s="11"/>
      <c r="G3" s="11"/>
      <c r="H3" s="11"/>
      <c r="I3" s="11"/>
    </row>
    <row r="4" spans="1:10" x14ac:dyDescent="0.3">
      <c r="A4" s="11"/>
      <c r="B4" s="280" t="s">
        <v>383</v>
      </c>
      <c r="C4" s="280"/>
      <c r="D4" s="280"/>
      <c r="E4" s="280"/>
      <c r="F4" s="280"/>
      <c r="G4" s="280"/>
      <c r="H4" s="280"/>
      <c r="I4" s="280"/>
    </row>
    <row r="5" spans="1:10" x14ac:dyDescent="0.3">
      <c r="A5" s="11"/>
      <c r="B5" s="11"/>
      <c r="C5" s="11"/>
      <c r="D5" s="11"/>
      <c r="E5" s="11"/>
      <c r="F5" s="11"/>
      <c r="G5" s="11"/>
      <c r="H5" s="11"/>
      <c r="I5" s="11"/>
    </row>
    <row r="6" spans="1:10" x14ac:dyDescent="0.3">
      <c r="A6" s="11"/>
      <c r="B6" s="279" t="s">
        <v>1</v>
      </c>
      <c r="C6" s="279"/>
      <c r="D6" s="279"/>
      <c r="E6" s="279"/>
      <c r="F6" s="279"/>
      <c r="G6" s="279"/>
      <c r="H6" s="279"/>
      <c r="I6" s="279"/>
    </row>
    <row r="7" spans="1:10" x14ac:dyDescent="0.3">
      <c r="A7" s="11"/>
      <c r="B7" s="279" t="s">
        <v>364</v>
      </c>
      <c r="C7" s="279"/>
      <c r="D7" s="279"/>
      <c r="E7" s="279"/>
      <c r="F7" s="279"/>
      <c r="G7" s="279"/>
      <c r="H7" s="279"/>
      <c r="I7" s="279"/>
    </row>
    <row r="8" spans="1:10" x14ac:dyDescent="0.3">
      <c r="A8" s="11"/>
      <c r="B8" s="11"/>
      <c r="C8" s="11"/>
      <c r="D8" s="11"/>
      <c r="E8" s="11"/>
      <c r="F8" s="11"/>
      <c r="G8" s="11"/>
      <c r="H8" s="11"/>
      <c r="I8" s="11"/>
    </row>
    <row r="9" spans="1:10" x14ac:dyDescent="0.3">
      <c r="A9" s="11"/>
      <c r="B9" s="279" t="s">
        <v>365</v>
      </c>
      <c r="C9" s="279"/>
      <c r="D9" s="279"/>
      <c r="E9" s="279"/>
      <c r="F9" s="279"/>
      <c r="G9" s="279"/>
      <c r="H9" s="279"/>
      <c r="I9" s="279"/>
    </row>
    <row r="10" spans="1:10" x14ac:dyDescent="0.3">
      <c r="A10" s="11"/>
      <c r="B10" s="11"/>
      <c r="C10" s="11"/>
      <c r="D10" s="11"/>
      <c r="E10" s="11"/>
      <c r="F10" s="11"/>
      <c r="G10" s="11"/>
      <c r="H10" s="11"/>
      <c r="I10" s="11"/>
    </row>
    <row r="11" spans="1:10" x14ac:dyDescent="0.3">
      <c r="A11" s="11"/>
      <c r="B11" s="279" t="s">
        <v>366</v>
      </c>
      <c r="C11" s="279"/>
      <c r="D11" s="279"/>
      <c r="E11" s="279"/>
      <c r="F11" s="279"/>
      <c r="G11" s="279"/>
      <c r="H11" s="279"/>
      <c r="I11" s="279"/>
    </row>
    <row r="12" spans="1:10" x14ac:dyDescent="0.3">
      <c r="A12" s="11"/>
      <c r="B12" s="279" t="s">
        <v>367</v>
      </c>
      <c r="C12" s="279"/>
      <c r="D12" s="279"/>
      <c r="E12" s="279"/>
      <c r="F12" s="279"/>
      <c r="G12" s="279"/>
      <c r="H12" s="279"/>
      <c r="I12" s="279"/>
    </row>
    <row r="13" spans="1:10" x14ac:dyDescent="0.3">
      <c r="A13" s="11"/>
      <c r="B13" s="11"/>
      <c r="C13" s="11"/>
      <c r="D13" s="11"/>
      <c r="E13" s="11"/>
      <c r="F13" s="11"/>
      <c r="G13" s="11"/>
      <c r="H13" s="11"/>
      <c r="I13" s="11"/>
    </row>
    <row r="14" spans="1:10" x14ac:dyDescent="0.3">
      <c r="A14" s="11"/>
      <c r="B14" s="11"/>
      <c r="C14" s="11"/>
      <c r="D14" s="11"/>
      <c r="E14" s="11"/>
      <c r="F14" s="11"/>
      <c r="G14" s="11"/>
      <c r="H14" s="11" t="s">
        <v>368</v>
      </c>
      <c r="I14" s="11"/>
    </row>
    <row r="15" spans="1:10" x14ac:dyDescent="0.3">
      <c r="A15" s="11"/>
      <c r="B15" s="13"/>
      <c r="C15" s="13"/>
      <c r="D15" s="13"/>
      <c r="E15" s="13"/>
      <c r="F15" s="13"/>
      <c r="G15" s="13"/>
      <c r="H15" s="13"/>
      <c r="I15" s="13"/>
    </row>
    <row r="16" spans="1:10" ht="81" customHeight="1" x14ac:dyDescent="0.3">
      <c r="A16" s="13"/>
      <c r="B16" s="274" t="s">
        <v>369</v>
      </c>
      <c r="C16" s="274" t="s">
        <v>370</v>
      </c>
      <c r="D16" s="274" t="s">
        <v>371</v>
      </c>
      <c r="E16" s="274" t="s">
        <v>372</v>
      </c>
      <c r="F16" s="274" t="s">
        <v>373</v>
      </c>
      <c r="G16" s="274"/>
      <c r="H16" s="274" t="s">
        <v>374</v>
      </c>
      <c r="I16" s="274" t="s">
        <v>375</v>
      </c>
      <c r="J16" s="14"/>
    </row>
    <row r="17" spans="1:10" x14ac:dyDescent="0.3">
      <c r="A17" s="13"/>
      <c r="B17" s="274"/>
      <c r="C17" s="274"/>
      <c r="D17" s="274"/>
      <c r="E17" s="274"/>
      <c r="F17" s="18" t="s">
        <v>376</v>
      </c>
      <c r="G17" s="18" t="s">
        <v>377</v>
      </c>
      <c r="H17" s="274"/>
      <c r="I17" s="274"/>
      <c r="J17" s="14"/>
    </row>
    <row r="18" spans="1:10" x14ac:dyDescent="0.3">
      <c r="A18" s="13"/>
      <c r="B18" s="275" t="s">
        <v>378</v>
      </c>
      <c r="C18" s="275"/>
      <c r="D18" s="275"/>
      <c r="E18" s="275"/>
      <c r="F18" s="275"/>
      <c r="G18" s="275"/>
      <c r="H18" s="275"/>
      <c r="I18" s="275"/>
      <c r="J18" s="14"/>
    </row>
    <row r="19" spans="1:10" x14ac:dyDescent="0.3">
      <c r="A19" s="13"/>
      <c r="B19" s="15">
        <v>1</v>
      </c>
      <c r="C19" s="18"/>
      <c r="D19" s="18"/>
      <c r="E19" s="18"/>
      <c r="F19" s="18"/>
      <c r="G19" s="18"/>
      <c r="H19" s="18"/>
      <c r="I19" s="18"/>
      <c r="J19" s="14"/>
    </row>
    <row r="20" spans="1:10" x14ac:dyDescent="0.3">
      <c r="A20" s="13"/>
      <c r="B20" s="15">
        <v>2</v>
      </c>
      <c r="C20" s="18"/>
      <c r="D20" s="18"/>
      <c r="E20" s="18"/>
      <c r="F20" s="18"/>
      <c r="G20" s="18"/>
      <c r="H20" s="18"/>
      <c r="I20" s="18"/>
      <c r="J20" s="14"/>
    </row>
    <row r="21" spans="1:10" x14ac:dyDescent="0.3">
      <c r="A21" s="13"/>
      <c r="B21" s="15">
        <v>3</v>
      </c>
      <c r="C21" s="18"/>
      <c r="D21" s="18"/>
      <c r="E21" s="18"/>
      <c r="F21" s="18"/>
      <c r="G21" s="18"/>
      <c r="H21" s="18"/>
      <c r="I21" s="18"/>
      <c r="J21" s="14"/>
    </row>
    <row r="22" spans="1:10" x14ac:dyDescent="0.3">
      <c r="A22" s="13"/>
      <c r="B22" s="15">
        <v>4</v>
      </c>
      <c r="C22" s="18"/>
      <c r="D22" s="18"/>
      <c r="E22" s="18"/>
      <c r="F22" s="18"/>
      <c r="G22" s="18"/>
      <c r="H22" s="18"/>
      <c r="I22" s="18" t="s">
        <v>299</v>
      </c>
      <c r="J22" s="14"/>
    </row>
    <row r="23" spans="1:10" x14ac:dyDescent="0.3">
      <c r="A23" s="13"/>
      <c r="B23" s="15">
        <v>5</v>
      </c>
      <c r="C23" s="18"/>
      <c r="D23" s="18"/>
      <c r="E23" s="18"/>
      <c r="F23" s="18"/>
      <c r="G23" s="18"/>
      <c r="H23" s="18"/>
      <c r="I23" s="18"/>
      <c r="J23" s="14"/>
    </row>
    <row r="24" spans="1:10" x14ac:dyDescent="0.3">
      <c r="A24" s="13"/>
      <c r="B24" s="15">
        <v>6</v>
      </c>
      <c r="C24" s="18"/>
      <c r="D24" s="18"/>
      <c r="E24" s="18"/>
      <c r="F24" s="18"/>
      <c r="G24" s="18"/>
      <c r="H24" s="18"/>
      <c r="I24" s="18"/>
      <c r="J24" s="14"/>
    </row>
    <row r="25" spans="1:10" x14ac:dyDescent="0.3">
      <c r="A25" s="13"/>
      <c r="B25" s="15">
        <v>7</v>
      </c>
      <c r="C25" s="18"/>
      <c r="D25" s="18"/>
      <c r="E25" s="18"/>
      <c r="F25" s="18"/>
      <c r="G25" s="18"/>
      <c r="H25" s="18"/>
      <c r="I25" s="18"/>
      <c r="J25" s="14"/>
    </row>
    <row r="26" spans="1:10" x14ac:dyDescent="0.3">
      <c r="A26" s="13"/>
      <c r="B26" s="15">
        <v>8</v>
      </c>
      <c r="C26" s="18"/>
      <c r="D26" s="18"/>
      <c r="E26" s="18"/>
      <c r="F26" s="18"/>
      <c r="G26" s="18"/>
      <c r="H26" s="18"/>
      <c r="I26" s="18"/>
      <c r="J26" s="14"/>
    </row>
    <row r="27" spans="1:10" x14ac:dyDescent="0.3">
      <c r="A27" s="11"/>
      <c r="B27" s="13"/>
      <c r="C27" s="13"/>
      <c r="D27" s="13"/>
      <c r="E27" s="13"/>
      <c r="F27" s="13"/>
      <c r="G27" s="13"/>
      <c r="H27" s="13"/>
      <c r="I27" s="13"/>
    </row>
    <row r="28" spans="1:10" x14ac:dyDescent="0.3">
      <c r="A28" s="11"/>
      <c r="B28" s="13"/>
      <c r="C28" s="13"/>
      <c r="D28" s="13"/>
      <c r="E28" s="13"/>
      <c r="F28" s="13"/>
      <c r="G28" s="13"/>
      <c r="H28" s="11"/>
      <c r="I28" s="11"/>
    </row>
    <row r="29" spans="1:10" ht="56.25" x14ac:dyDescent="0.3">
      <c r="A29" s="13"/>
      <c r="B29" s="17" t="s">
        <v>369</v>
      </c>
      <c r="C29" s="17" t="s">
        <v>370</v>
      </c>
      <c r="D29" s="17" t="s">
        <v>379</v>
      </c>
      <c r="E29" s="17" t="s">
        <v>380</v>
      </c>
      <c r="F29" s="17" t="s">
        <v>381</v>
      </c>
      <c r="G29" s="17" t="s">
        <v>382</v>
      </c>
      <c r="H29" s="13"/>
      <c r="I29" s="11"/>
    </row>
    <row r="30" spans="1:10" ht="47.25" customHeight="1" x14ac:dyDescent="0.3">
      <c r="A30" s="13"/>
      <c r="B30" s="276" t="s">
        <v>384</v>
      </c>
      <c r="C30" s="277"/>
      <c r="D30" s="277"/>
      <c r="E30" s="277"/>
      <c r="F30" s="277"/>
      <c r="G30" s="278"/>
      <c r="H30" s="13"/>
      <c r="I30" s="11"/>
    </row>
    <row r="31" spans="1:10" x14ac:dyDescent="0.3">
      <c r="A31" s="13"/>
      <c r="B31" s="18"/>
      <c r="C31" s="18"/>
      <c r="D31" s="18"/>
      <c r="E31" s="18"/>
      <c r="F31" s="18"/>
      <c r="G31" s="18"/>
      <c r="H31" s="13"/>
      <c r="I31" s="11"/>
    </row>
    <row r="32" spans="1:10" x14ac:dyDescent="0.3">
      <c r="A32" s="13"/>
      <c r="B32" s="18"/>
      <c r="C32" s="18"/>
      <c r="D32" s="18"/>
      <c r="E32" s="18"/>
      <c r="F32" s="18"/>
      <c r="G32" s="18"/>
      <c r="H32" s="13"/>
      <c r="I32" s="11"/>
    </row>
    <row r="33" spans="1:9" x14ac:dyDescent="0.3">
      <c r="A33" s="13"/>
      <c r="B33" s="18"/>
      <c r="C33" s="18"/>
      <c r="D33" s="18"/>
      <c r="E33" s="18"/>
      <c r="F33" s="18"/>
      <c r="G33" s="18"/>
      <c r="H33" s="13"/>
      <c r="I33" s="11"/>
    </row>
    <row r="34" spans="1:9" x14ac:dyDescent="0.3">
      <c r="A34" s="13"/>
      <c r="B34" s="18"/>
      <c r="C34" s="18"/>
      <c r="D34" s="18"/>
      <c r="E34" s="18"/>
      <c r="F34" s="18"/>
      <c r="G34" s="18"/>
      <c r="H34" s="13"/>
      <c r="I34" s="11"/>
    </row>
    <row r="35" spans="1:9" x14ac:dyDescent="0.3">
      <c r="B35" s="14"/>
      <c r="C35" s="14"/>
      <c r="D35" s="14"/>
      <c r="E35" s="14"/>
      <c r="F35" s="14"/>
      <c r="G35" s="14"/>
    </row>
    <row r="201" spans="1:1" x14ac:dyDescent="0.3">
      <c r="A201" s="16" t="s">
        <v>361</v>
      </c>
    </row>
  </sheetData>
  <mergeCells count="16">
    <mergeCell ref="B9:I9"/>
    <mergeCell ref="B11:I11"/>
    <mergeCell ref="B12:I12"/>
    <mergeCell ref="B2:I2"/>
    <mergeCell ref="B4:I4"/>
    <mergeCell ref="B6:I6"/>
    <mergeCell ref="B7:I7"/>
    <mergeCell ref="H16:H17"/>
    <mergeCell ref="I16:I17"/>
    <mergeCell ref="B18:I18"/>
    <mergeCell ref="B30:G30"/>
    <mergeCell ref="F16:G16"/>
    <mergeCell ref="B16:B17"/>
    <mergeCell ref="C16:C17"/>
    <mergeCell ref="D16:D17"/>
    <mergeCell ref="E16:E17"/>
  </mergeCells>
  <phoneticPr fontId="5" type="noConversion"/>
  <printOptions horizontalCentered="1"/>
  <pageMargins left="0.5" right="0.5" top="1" bottom="1" header="0.5" footer="0.5"/>
  <pageSetup paperSize="9" scale="12" orientation="landscape" r:id="rId1"/>
  <headerFooter alignWithMargins="0">
    <oddHeader>&amp;LsmallB</oddHeader>
    <oddFooter>&amp;L&amp;F-&amp;D-&amp;T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 enableFormatConditionsCalculation="0">
    <tabColor indexed="60"/>
  </sheetPr>
  <dimension ref="A1:K93"/>
  <sheetViews>
    <sheetView view="pageBreakPreview" zoomScale="85" zoomScaleNormal="67" zoomScaleSheetLayoutView="85" workbookViewId="0">
      <selection activeCell="B61" sqref="B61"/>
    </sheetView>
  </sheetViews>
  <sheetFormatPr defaultColWidth="9.6640625" defaultRowHeight="18.75" x14ac:dyDescent="0.3"/>
  <cols>
    <col min="1" max="1" width="4.6640625" style="46" customWidth="1"/>
    <col min="2" max="2" width="44.33203125" style="46" customWidth="1"/>
    <col min="3" max="3" width="19.88671875" style="46" customWidth="1"/>
    <col min="4" max="4" width="17.6640625" style="46" customWidth="1"/>
    <col min="5" max="6" width="13.6640625" style="46" customWidth="1"/>
    <col min="7" max="16384" width="9.6640625" style="46"/>
  </cols>
  <sheetData>
    <row r="1" spans="1:7" x14ac:dyDescent="0.3">
      <c r="A1" s="45"/>
    </row>
    <row r="2" spans="1:7" x14ac:dyDescent="0.3">
      <c r="A2" s="47" t="s">
        <v>0</v>
      </c>
      <c r="B2" s="48"/>
      <c r="C2" s="48"/>
      <c r="D2" s="48"/>
      <c r="E2" s="48"/>
      <c r="F2" s="48"/>
    </row>
    <row r="3" spans="1:7" x14ac:dyDescent="0.3">
      <c r="A3" s="47"/>
      <c r="B3" s="48"/>
      <c r="C3" s="48"/>
      <c r="D3" s="48"/>
      <c r="E3" s="48"/>
      <c r="F3" s="48"/>
    </row>
    <row r="4" spans="1:7" x14ac:dyDescent="0.3">
      <c r="A4" s="47" t="s">
        <v>1</v>
      </c>
      <c r="B4" s="49"/>
      <c r="C4" s="47"/>
      <c r="D4" s="49"/>
      <c r="E4" s="49"/>
      <c r="F4" s="49"/>
    </row>
    <row r="5" spans="1:7" x14ac:dyDescent="0.3">
      <c r="A5" s="47" t="s">
        <v>2</v>
      </c>
      <c r="B5" s="47"/>
      <c r="C5" s="47"/>
      <c r="D5" s="49"/>
      <c r="E5" s="49"/>
      <c r="F5" s="49"/>
    </row>
    <row r="6" spans="1:7" x14ac:dyDescent="0.3">
      <c r="B6" s="45"/>
    </row>
    <row r="7" spans="1:7" x14ac:dyDescent="0.3">
      <c r="A7" s="45" t="s">
        <v>3</v>
      </c>
      <c r="B7" s="50"/>
      <c r="C7" s="281" t="s">
        <v>358</v>
      </c>
      <c r="D7" s="281"/>
      <c r="E7" s="281"/>
      <c r="F7" s="281"/>
    </row>
    <row r="8" spans="1:7" x14ac:dyDescent="0.3">
      <c r="A8" s="45"/>
      <c r="B8" s="50"/>
      <c r="F8" s="51" t="s">
        <v>78</v>
      </c>
    </row>
    <row r="9" spans="1:7" x14ac:dyDescent="0.3">
      <c r="C9" s="46" t="s">
        <v>72</v>
      </c>
    </row>
    <row r="11" spans="1:7" x14ac:dyDescent="0.3">
      <c r="A11" s="52"/>
      <c r="B11" s="52"/>
      <c r="C11" s="102">
        <v>40633</v>
      </c>
      <c r="D11" s="102">
        <v>40999</v>
      </c>
      <c r="E11" s="102">
        <v>41364</v>
      </c>
      <c r="F11" s="103">
        <v>41729</v>
      </c>
      <c r="G11" s="53"/>
    </row>
    <row r="12" spans="1:7" ht="23.25" customHeight="1" x14ac:dyDescent="0.3">
      <c r="A12" s="54"/>
      <c r="B12" s="54"/>
      <c r="C12" s="282" t="s">
        <v>230</v>
      </c>
      <c r="D12" s="283"/>
      <c r="E12" s="55" t="s">
        <v>75</v>
      </c>
      <c r="F12" s="56" t="s">
        <v>79</v>
      </c>
      <c r="G12" s="53"/>
    </row>
    <row r="13" spans="1:7" x14ac:dyDescent="0.3">
      <c r="A13" s="54"/>
      <c r="B13" s="54"/>
      <c r="C13" s="57" t="s">
        <v>360</v>
      </c>
      <c r="D13" s="57" t="s">
        <v>360</v>
      </c>
      <c r="E13" s="58" t="s">
        <v>76</v>
      </c>
      <c r="F13" s="59" t="s">
        <v>80</v>
      </c>
      <c r="G13" s="53"/>
    </row>
    <row r="14" spans="1:7" x14ac:dyDescent="0.3">
      <c r="A14" s="54"/>
      <c r="B14" s="54"/>
      <c r="C14" s="60" t="s">
        <v>73</v>
      </c>
      <c r="D14" s="60" t="s">
        <v>74</v>
      </c>
      <c r="E14" s="60" t="s">
        <v>77</v>
      </c>
      <c r="F14" s="60" t="s">
        <v>81</v>
      </c>
      <c r="G14" s="53"/>
    </row>
    <row r="15" spans="1:7" x14ac:dyDescent="0.3">
      <c r="A15" s="61"/>
      <c r="B15" s="61" t="s">
        <v>385</v>
      </c>
      <c r="C15" s="104">
        <v>12</v>
      </c>
      <c r="D15" s="104">
        <v>12</v>
      </c>
      <c r="E15" s="104">
        <v>12</v>
      </c>
      <c r="F15" s="105">
        <v>12</v>
      </c>
      <c r="G15" s="53"/>
    </row>
    <row r="16" spans="1:7" ht="20.100000000000001" customHeight="1" x14ac:dyDescent="0.3">
      <c r="A16" s="62" t="s">
        <v>4</v>
      </c>
      <c r="B16" s="63" t="s">
        <v>22</v>
      </c>
      <c r="C16" s="64"/>
      <c r="D16" s="64"/>
      <c r="E16" s="65"/>
      <c r="F16" s="64"/>
      <c r="G16" s="53"/>
    </row>
    <row r="17" spans="1:7" ht="20.100000000000001" customHeight="1" x14ac:dyDescent="0.3">
      <c r="A17" s="66"/>
      <c r="B17" s="66" t="s">
        <v>23</v>
      </c>
      <c r="C17" s="106"/>
      <c r="D17" s="106"/>
      <c r="E17" s="106"/>
      <c r="F17" s="107"/>
      <c r="G17" s="53"/>
    </row>
    <row r="18" spans="1:7" ht="20.100000000000001" customHeight="1" x14ac:dyDescent="0.3">
      <c r="A18" s="66"/>
      <c r="B18" s="66" t="s">
        <v>24</v>
      </c>
      <c r="C18" s="106"/>
      <c r="D18" s="106"/>
      <c r="E18" s="106"/>
      <c r="F18" s="107"/>
      <c r="G18" s="53"/>
    </row>
    <row r="19" spans="1:7" ht="20.100000000000001" customHeight="1" x14ac:dyDescent="0.3">
      <c r="A19" s="66"/>
      <c r="B19" s="66" t="s">
        <v>386</v>
      </c>
      <c r="C19" s="106"/>
      <c r="D19" s="106"/>
      <c r="E19" s="106"/>
      <c r="F19" s="107"/>
      <c r="G19" s="53"/>
    </row>
    <row r="20" spans="1:7" ht="20.100000000000001" customHeight="1" x14ac:dyDescent="0.3">
      <c r="A20" s="66"/>
      <c r="B20" s="66" t="s">
        <v>25</v>
      </c>
      <c r="C20" s="67">
        <f>SUM(C17:C19)</f>
        <v>0</v>
      </c>
      <c r="D20" s="67">
        <f>SUM(D17:D19)</f>
        <v>0</v>
      </c>
      <c r="E20" s="68">
        <f>SUM(E17:E19)</f>
        <v>0</v>
      </c>
      <c r="F20" s="67">
        <f>SUM(F17:F19)</f>
        <v>0</v>
      </c>
      <c r="G20" s="53"/>
    </row>
    <row r="21" spans="1:7" ht="20.100000000000001" customHeight="1" x14ac:dyDescent="0.3">
      <c r="A21" s="66" t="s">
        <v>5</v>
      </c>
      <c r="B21" s="66" t="s">
        <v>26</v>
      </c>
      <c r="C21" s="106"/>
      <c r="D21" s="106"/>
      <c r="E21" s="106"/>
      <c r="F21" s="107"/>
      <c r="G21" s="53"/>
    </row>
    <row r="22" spans="1:7" ht="20.100000000000001" customHeight="1" x14ac:dyDescent="0.3">
      <c r="A22" s="66" t="s">
        <v>6</v>
      </c>
      <c r="B22" s="66" t="s">
        <v>27</v>
      </c>
      <c r="C22" s="67">
        <f>C20-C21</f>
        <v>0</v>
      </c>
      <c r="D22" s="67">
        <f>D20-D21</f>
        <v>0</v>
      </c>
      <c r="E22" s="68">
        <f>E20-E21</f>
        <v>0</v>
      </c>
      <c r="F22" s="67">
        <f>F20-F21</f>
        <v>0</v>
      </c>
      <c r="G22" s="53"/>
    </row>
    <row r="23" spans="1:7" ht="20.100000000000001" customHeight="1" x14ac:dyDescent="0.3">
      <c r="A23" s="66" t="s">
        <v>7</v>
      </c>
      <c r="B23" s="66" t="s">
        <v>28</v>
      </c>
      <c r="C23" s="69"/>
      <c r="D23" s="69" t="str">
        <f>IF(C22&lt;&gt;0,(D22-C22)/C22,"")</f>
        <v/>
      </c>
      <c r="E23" s="70" t="str">
        <f>IF(D22&lt;&gt;0,(E22-D22)/D22,"")</f>
        <v/>
      </c>
      <c r="F23" s="69" t="str">
        <f>IF(E22&lt;&gt;0,(F22-E22)/E22,"")</f>
        <v/>
      </c>
      <c r="G23" s="53"/>
    </row>
    <row r="24" spans="1:7" ht="20.100000000000001" customHeight="1" x14ac:dyDescent="0.3">
      <c r="A24" s="62"/>
      <c r="B24" s="62" t="s">
        <v>29</v>
      </c>
      <c r="C24" s="71"/>
      <c r="D24" s="71"/>
      <c r="E24" s="72"/>
      <c r="F24" s="71"/>
      <c r="G24" s="53"/>
    </row>
    <row r="25" spans="1:7" ht="20.100000000000001" customHeight="1" x14ac:dyDescent="0.3">
      <c r="A25" s="66" t="s">
        <v>8</v>
      </c>
      <c r="B25" s="66" t="s">
        <v>30</v>
      </c>
      <c r="C25" s="73"/>
      <c r="D25" s="73"/>
      <c r="E25" s="74"/>
      <c r="F25" s="73"/>
      <c r="G25" s="53"/>
    </row>
    <row r="26" spans="1:7" ht="20.100000000000001" customHeight="1" x14ac:dyDescent="0.3">
      <c r="A26" s="66"/>
      <c r="B26" s="66" t="s">
        <v>31</v>
      </c>
      <c r="C26" s="75">
        <f>SUM(C29+C30)</f>
        <v>0</v>
      </c>
      <c r="D26" s="75">
        <f>SUM(D29+D30)</f>
        <v>0</v>
      </c>
      <c r="E26" s="75">
        <f>SUM(E29+E30)</f>
        <v>0</v>
      </c>
      <c r="F26" s="76">
        <f>SUM(F29+F30)</f>
        <v>0</v>
      </c>
      <c r="G26" s="53"/>
    </row>
    <row r="27" spans="1:7" ht="20.100000000000001" customHeight="1" x14ac:dyDescent="0.3">
      <c r="A27" s="62"/>
      <c r="B27" s="62" t="s">
        <v>32</v>
      </c>
      <c r="C27" s="77"/>
      <c r="D27" s="77"/>
      <c r="E27" s="78"/>
      <c r="F27" s="77"/>
      <c r="G27" s="53"/>
    </row>
    <row r="28" spans="1:7" ht="20.100000000000001" customHeight="1" x14ac:dyDescent="0.3">
      <c r="A28" s="62"/>
      <c r="B28" s="62" t="s">
        <v>33</v>
      </c>
      <c r="C28" s="71"/>
      <c r="D28" s="71"/>
      <c r="E28" s="72"/>
      <c r="F28" s="71"/>
      <c r="G28" s="53"/>
    </row>
    <row r="29" spans="1:7" ht="20.100000000000001" customHeight="1" x14ac:dyDescent="0.3">
      <c r="A29" s="66"/>
      <c r="B29" s="66" t="s">
        <v>35</v>
      </c>
      <c r="C29" s="106"/>
      <c r="D29" s="106"/>
      <c r="E29" s="106"/>
      <c r="F29" s="107"/>
      <c r="G29" s="53"/>
    </row>
    <row r="30" spans="1:7" ht="20.100000000000001" customHeight="1" x14ac:dyDescent="0.3">
      <c r="A30" s="66"/>
      <c r="B30" s="66" t="s">
        <v>36</v>
      </c>
      <c r="C30" s="106"/>
      <c r="D30" s="106"/>
      <c r="E30" s="106"/>
      <c r="F30" s="107"/>
      <c r="G30" s="53"/>
    </row>
    <row r="31" spans="1:7" ht="20.100000000000001" customHeight="1" x14ac:dyDescent="0.3">
      <c r="A31" s="66"/>
      <c r="B31" s="66" t="s">
        <v>34</v>
      </c>
      <c r="C31" s="67">
        <f>SUM(C32:C33)</f>
        <v>0</v>
      </c>
      <c r="D31" s="67">
        <f>SUM(D32:D33)</f>
        <v>0</v>
      </c>
      <c r="E31" s="68">
        <f>SUM(E32:E33)</f>
        <v>0</v>
      </c>
      <c r="F31" s="67">
        <f>SUM(F32:F33)</f>
        <v>0</v>
      </c>
      <c r="G31" s="53"/>
    </row>
    <row r="32" spans="1:7" ht="20.100000000000001" customHeight="1" x14ac:dyDescent="0.3">
      <c r="A32" s="66"/>
      <c r="B32" s="66" t="s">
        <v>35</v>
      </c>
      <c r="C32" s="106"/>
      <c r="D32" s="106"/>
      <c r="E32" s="106"/>
      <c r="F32" s="107"/>
      <c r="G32" s="53"/>
    </row>
    <row r="33" spans="1:11" ht="20.100000000000001" customHeight="1" x14ac:dyDescent="0.3">
      <c r="A33" s="66"/>
      <c r="B33" s="66" t="s">
        <v>36</v>
      </c>
      <c r="C33" s="106"/>
      <c r="D33" s="106"/>
      <c r="E33" s="106"/>
      <c r="F33" s="107"/>
      <c r="G33" s="53"/>
    </row>
    <row r="34" spans="1:11" ht="20.100000000000001" customHeight="1" x14ac:dyDescent="0.3">
      <c r="A34" s="66"/>
      <c r="B34" s="66" t="s">
        <v>37</v>
      </c>
      <c r="C34" s="106"/>
      <c r="D34" s="106"/>
      <c r="E34" s="106"/>
      <c r="F34" s="107"/>
      <c r="G34" s="53"/>
    </row>
    <row r="35" spans="1:11" ht="20.100000000000001" customHeight="1" x14ac:dyDescent="0.3">
      <c r="A35" s="66"/>
      <c r="B35" s="66" t="s">
        <v>38</v>
      </c>
      <c r="C35" s="106"/>
      <c r="D35" s="106"/>
      <c r="E35" s="106"/>
      <c r="F35" s="108"/>
      <c r="G35" s="53"/>
    </row>
    <row r="36" spans="1:11" ht="20.100000000000001" customHeight="1" x14ac:dyDescent="0.3">
      <c r="A36" s="62"/>
      <c r="B36" s="62" t="s">
        <v>39</v>
      </c>
      <c r="C36" s="71"/>
      <c r="D36" s="71"/>
      <c r="E36" s="72"/>
      <c r="F36" s="71"/>
      <c r="G36" s="53"/>
    </row>
    <row r="37" spans="1:11" ht="20.100000000000001" customHeight="1" x14ac:dyDescent="0.3">
      <c r="A37" s="66"/>
      <c r="B37" s="66" t="s">
        <v>40</v>
      </c>
      <c r="C37" s="106"/>
      <c r="D37" s="106"/>
      <c r="E37" s="106"/>
      <c r="F37" s="107"/>
      <c r="G37" s="53"/>
    </row>
    <row r="38" spans="1:11" ht="20.100000000000001" customHeight="1" x14ac:dyDescent="0.3">
      <c r="A38" s="66"/>
      <c r="B38" s="66" t="s">
        <v>41</v>
      </c>
      <c r="C38" s="106"/>
      <c r="D38" s="106"/>
      <c r="E38" s="106"/>
      <c r="F38" s="107"/>
      <c r="G38" s="53"/>
    </row>
    <row r="39" spans="1:11" ht="20.100000000000001" customHeight="1" x14ac:dyDescent="0.3">
      <c r="A39" s="66"/>
      <c r="B39" s="66" t="s">
        <v>42</v>
      </c>
      <c r="C39" s="67">
        <f>SUM(C29+C30+C32+C33+C34+C35+C37+C38)</f>
        <v>0</v>
      </c>
      <c r="D39" s="67">
        <f>SUM(D29+D30+D32+D33+D34+D35+D37+D38)</f>
        <v>0</v>
      </c>
      <c r="E39" s="68">
        <f>SUM(E29+E30+E32+E33+E34+E35+E37+E38)</f>
        <v>0</v>
      </c>
      <c r="F39" s="67">
        <f>SUM(F29+F30+F32+F33+F34+F35+F37+F38)</f>
        <v>0</v>
      </c>
      <c r="G39" s="53"/>
    </row>
    <row r="40" spans="1:11" ht="20.100000000000001" customHeight="1" x14ac:dyDescent="0.3">
      <c r="A40" s="66"/>
      <c r="B40" s="66" t="s">
        <v>43</v>
      </c>
      <c r="C40" s="106"/>
      <c r="D40" s="79">
        <f>C42</f>
        <v>0</v>
      </c>
      <c r="E40" s="79">
        <f>D42</f>
        <v>0</v>
      </c>
      <c r="F40" s="80">
        <f>E42</f>
        <v>0</v>
      </c>
      <c r="G40" s="53"/>
    </row>
    <row r="41" spans="1:11" ht="20.100000000000001" customHeight="1" x14ac:dyDescent="0.3">
      <c r="A41" s="66"/>
      <c r="B41" s="66" t="s">
        <v>44</v>
      </c>
      <c r="C41" s="67">
        <f>SUM(C39:C40)</f>
        <v>0</v>
      </c>
      <c r="D41" s="67">
        <f>SUM(D39:D40)</f>
        <v>0</v>
      </c>
      <c r="E41" s="68">
        <f>SUM(E39:E40)</f>
        <v>0</v>
      </c>
      <c r="F41" s="67">
        <f>SUM(F39:F40)</f>
        <v>0</v>
      </c>
      <c r="G41" s="53"/>
    </row>
    <row r="42" spans="1:11" ht="20.100000000000001" customHeight="1" x14ac:dyDescent="0.3">
      <c r="A42" s="66"/>
      <c r="B42" s="66" t="s">
        <v>45</v>
      </c>
      <c r="C42" s="106"/>
      <c r="D42" s="106"/>
      <c r="E42" s="106"/>
      <c r="F42" s="107"/>
      <c r="G42" s="53"/>
    </row>
    <row r="43" spans="1:11" ht="20.100000000000001" customHeight="1" x14ac:dyDescent="0.3">
      <c r="A43" s="81"/>
      <c r="B43" s="81" t="s">
        <v>46</v>
      </c>
      <c r="C43" s="67">
        <f>C41-C42</f>
        <v>0</v>
      </c>
      <c r="D43" s="67">
        <f>D41-D42</f>
        <v>0</v>
      </c>
      <c r="E43" s="68">
        <f>E41-E42</f>
        <v>0</v>
      </c>
      <c r="F43" s="67">
        <f>F41-F42</f>
        <v>0</v>
      </c>
      <c r="G43" s="53"/>
      <c r="H43" s="82"/>
      <c r="I43" s="82"/>
      <c r="J43" s="82"/>
      <c r="K43" s="82"/>
    </row>
    <row r="44" spans="1:11" ht="20.100000000000001" customHeight="1" x14ac:dyDescent="0.3"/>
    <row r="45" spans="1:11" ht="20.25" customHeight="1" x14ac:dyDescent="0.3">
      <c r="A45" s="83" t="s">
        <v>232</v>
      </c>
      <c r="B45" s="49"/>
      <c r="C45" s="83"/>
      <c r="D45" s="83"/>
      <c r="E45" s="83"/>
      <c r="F45" s="83"/>
    </row>
    <row r="46" spans="1:11" ht="24.75" customHeight="1" x14ac:dyDescent="0.3">
      <c r="A46" s="84"/>
      <c r="B46" s="84"/>
      <c r="C46" s="85"/>
      <c r="D46" s="85"/>
      <c r="E46" s="85"/>
      <c r="F46" s="51" t="s">
        <v>78</v>
      </c>
    </row>
    <row r="47" spans="1:11" ht="14.1" customHeight="1" x14ac:dyDescent="0.3">
      <c r="A47" s="84"/>
      <c r="B47" s="84"/>
      <c r="C47" s="86" t="s">
        <v>72</v>
      </c>
      <c r="D47" s="85"/>
      <c r="E47" s="85"/>
      <c r="F47" s="85"/>
    </row>
    <row r="48" spans="1:11" ht="14.1" customHeight="1" x14ac:dyDescent="0.3">
      <c r="A48" s="84"/>
      <c r="B48" s="84"/>
      <c r="C48" s="87"/>
      <c r="D48" s="87"/>
      <c r="E48" s="87"/>
      <c r="F48" s="87"/>
    </row>
    <row r="49" spans="1:7" ht="17.25" customHeight="1" x14ac:dyDescent="0.3">
      <c r="A49" s="52"/>
      <c r="B49" s="52"/>
      <c r="C49" s="88">
        <f>C11</f>
        <v>40633</v>
      </c>
      <c r="D49" s="88">
        <f>D11</f>
        <v>40999</v>
      </c>
      <c r="E49" s="88">
        <f>E11</f>
        <v>41364</v>
      </c>
      <c r="F49" s="89">
        <f>F11</f>
        <v>41729</v>
      </c>
      <c r="G49" s="53"/>
    </row>
    <row r="50" spans="1:7" ht="21" customHeight="1" x14ac:dyDescent="0.3">
      <c r="A50" s="54"/>
      <c r="B50" s="54"/>
      <c r="C50" s="284" t="s">
        <v>230</v>
      </c>
      <c r="D50" s="285"/>
      <c r="E50" s="90" t="s">
        <v>75</v>
      </c>
      <c r="F50" s="91" t="s">
        <v>79</v>
      </c>
      <c r="G50" s="53"/>
    </row>
    <row r="51" spans="1:7" ht="20.25" customHeight="1" x14ac:dyDescent="0.3">
      <c r="A51" s="54"/>
      <c r="B51" s="54"/>
      <c r="C51" s="286" t="s">
        <v>71</v>
      </c>
      <c r="D51" s="287"/>
      <c r="E51" s="92" t="s">
        <v>76</v>
      </c>
      <c r="F51" s="93" t="s">
        <v>80</v>
      </c>
      <c r="G51" s="53"/>
    </row>
    <row r="52" spans="1:7" ht="18.75" customHeight="1" x14ac:dyDescent="0.3">
      <c r="A52" s="54"/>
      <c r="B52" s="54"/>
      <c r="C52" s="90" t="s">
        <v>73</v>
      </c>
      <c r="D52" s="90" t="s">
        <v>74</v>
      </c>
      <c r="E52" s="90" t="s">
        <v>77</v>
      </c>
      <c r="F52" s="91" t="s">
        <v>81</v>
      </c>
      <c r="G52" s="53"/>
    </row>
    <row r="53" spans="1:7" ht="20.100000000000001" customHeight="1" x14ac:dyDescent="0.3">
      <c r="A53" s="66"/>
      <c r="B53" s="66" t="s">
        <v>47</v>
      </c>
      <c r="C53" s="106"/>
      <c r="D53" s="79">
        <f>C55</f>
        <v>0</v>
      </c>
      <c r="E53" s="79">
        <f>D55</f>
        <v>0</v>
      </c>
      <c r="F53" s="80">
        <f>E55</f>
        <v>0</v>
      </c>
      <c r="G53" s="53"/>
    </row>
    <row r="54" spans="1:7" ht="20.100000000000001" customHeight="1" x14ac:dyDescent="0.3">
      <c r="A54" s="66"/>
      <c r="B54" s="66" t="s">
        <v>44</v>
      </c>
      <c r="C54" s="67">
        <f>C43+C53</f>
        <v>0</v>
      </c>
      <c r="D54" s="67">
        <f>D43+D53</f>
        <v>0</v>
      </c>
      <c r="E54" s="68">
        <f>E43+E53</f>
        <v>0</v>
      </c>
      <c r="F54" s="67">
        <f>F43+F53</f>
        <v>0</v>
      </c>
      <c r="G54" s="53"/>
    </row>
    <row r="55" spans="1:7" ht="20.100000000000001" customHeight="1" x14ac:dyDescent="0.3">
      <c r="A55" s="66"/>
      <c r="B55" s="66" t="s">
        <v>48</v>
      </c>
      <c r="C55" s="106"/>
      <c r="D55" s="106"/>
      <c r="E55" s="106"/>
      <c r="F55" s="107"/>
      <c r="G55" s="53"/>
    </row>
    <row r="56" spans="1:7" ht="20.100000000000001" customHeight="1" x14ac:dyDescent="0.3">
      <c r="A56" s="66"/>
      <c r="B56" s="66" t="s">
        <v>49</v>
      </c>
      <c r="C56" s="94">
        <f>C54-C55</f>
        <v>0</v>
      </c>
      <c r="D56" s="94">
        <f>D54-D55</f>
        <v>0</v>
      </c>
      <c r="E56" s="94">
        <f>E54-E55</f>
        <v>0</v>
      </c>
      <c r="F56" s="76">
        <f>F54-F55</f>
        <v>0</v>
      </c>
      <c r="G56" s="53"/>
    </row>
    <row r="57" spans="1:7" ht="20.100000000000001" customHeight="1" x14ac:dyDescent="0.3">
      <c r="A57" s="62"/>
      <c r="B57" s="62" t="s">
        <v>50</v>
      </c>
      <c r="C57" s="95"/>
      <c r="D57" s="95"/>
      <c r="E57" s="95"/>
      <c r="F57" s="96"/>
      <c r="G57" s="53"/>
    </row>
    <row r="58" spans="1:7" ht="20.100000000000001" customHeight="1" x14ac:dyDescent="0.3">
      <c r="A58" s="66" t="s">
        <v>9</v>
      </c>
      <c r="B58" s="66" t="s">
        <v>51</v>
      </c>
      <c r="C58" s="106"/>
      <c r="D58" s="106"/>
      <c r="E58" s="106"/>
      <c r="F58" s="107"/>
      <c r="G58" s="53"/>
    </row>
    <row r="59" spans="1:7" ht="20.100000000000001" customHeight="1" x14ac:dyDescent="0.3">
      <c r="A59" s="66" t="s">
        <v>10</v>
      </c>
      <c r="B59" s="66" t="s">
        <v>52</v>
      </c>
      <c r="C59" s="67">
        <f>C56+C58</f>
        <v>0</v>
      </c>
      <c r="D59" s="67">
        <f>D56+D58</f>
        <v>0</v>
      </c>
      <c r="E59" s="68">
        <f>E56+E58</f>
        <v>0</v>
      </c>
      <c r="F59" s="67">
        <f>F56+F58</f>
        <v>0</v>
      </c>
      <c r="G59" s="53"/>
    </row>
    <row r="60" spans="1:7" ht="20.100000000000001" customHeight="1" x14ac:dyDescent="0.3">
      <c r="A60" s="66" t="s">
        <v>11</v>
      </c>
      <c r="B60" s="66" t="s">
        <v>53</v>
      </c>
      <c r="C60" s="67">
        <f>C22-C59</f>
        <v>0</v>
      </c>
      <c r="D60" s="67">
        <f>D22-D59</f>
        <v>0</v>
      </c>
      <c r="E60" s="68">
        <f>E22-E59</f>
        <v>0</v>
      </c>
      <c r="F60" s="67">
        <f>F22-F59</f>
        <v>0</v>
      </c>
      <c r="G60" s="53"/>
    </row>
    <row r="61" spans="1:7" ht="20.100000000000001" customHeight="1" x14ac:dyDescent="0.3">
      <c r="A61" s="66" t="s">
        <v>12</v>
      </c>
      <c r="B61" s="66" t="s">
        <v>54</v>
      </c>
      <c r="C61" s="106"/>
      <c r="D61" s="106"/>
      <c r="E61" s="106"/>
      <c r="F61" s="107"/>
      <c r="G61" s="53"/>
    </row>
    <row r="62" spans="1:7" ht="20.100000000000001" customHeight="1" x14ac:dyDescent="0.3">
      <c r="A62" s="66" t="s">
        <v>13</v>
      </c>
      <c r="B62" s="66" t="s">
        <v>55</v>
      </c>
      <c r="C62" s="67">
        <f>C60-C61</f>
        <v>0</v>
      </c>
      <c r="D62" s="67">
        <f>D60-D61</f>
        <v>0</v>
      </c>
      <c r="E62" s="68">
        <f>E60-E61</f>
        <v>0</v>
      </c>
      <c r="F62" s="67">
        <f>F60-F61</f>
        <v>0</v>
      </c>
      <c r="G62" s="53"/>
    </row>
    <row r="63" spans="1:7" ht="20.100000000000001" customHeight="1" x14ac:dyDescent="0.3">
      <c r="A63" s="66" t="s">
        <v>14</v>
      </c>
      <c r="B63" s="66" t="s">
        <v>56</v>
      </c>
      <c r="C63" s="95"/>
      <c r="D63" s="95"/>
      <c r="E63" s="95"/>
      <c r="F63" s="97"/>
      <c r="G63" s="53"/>
    </row>
    <row r="64" spans="1:7" ht="20.100000000000001" customHeight="1" x14ac:dyDescent="0.3">
      <c r="A64" s="66"/>
      <c r="B64" s="109" t="s">
        <v>387</v>
      </c>
      <c r="C64" s="106"/>
      <c r="D64" s="106"/>
      <c r="E64" s="106"/>
      <c r="F64" s="107"/>
      <c r="G64" s="53"/>
    </row>
    <row r="65" spans="1:7" ht="20.100000000000001" customHeight="1" x14ac:dyDescent="0.3">
      <c r="A65" s="66"/>
      <c r="B65" s="109" t="s">
        <v>388</v>
      </c>
      <c r="C65" s="106"/>
      <c r="D65" s="106"/>
      <c r="E65" s="106"/>
      <c r="F65" s="107"/>
      <c r="G65" s="53"/>
    </row>
    <row r="66" spans="1:7" ht="20.100000000000001" customHeight="1" x14ac:dyDescent="0.3">
      <c r="A66" s="66"/>
      <c r="B66" s="109" t="s">
        <v>389</v>
      </c>
      <c r="C66" s="106"/>
      <c r="D66" s="106"/>
      <c r="E66" s="106"/>
      <c r="F66" s="107"/>
      <c r="G66" s="53"/>
    </row>
    <row r="67" spans="1:7" ht="20.100000000000001" customHeight="1" x14ac:dyDescent="0.3">
      <c r="A67" s="66"/>
      <c r="B67" s="109" t="s">
        <v>390</v>
      </c>
      <c r="C67" s="106"/>
      <c r="D67" s="106"/>
      <c r="E67" s="106"/>
      <c r="F67" s="107"/>
      <c r="G67" s="53"/>
    </row>
    <row r="68" spans="1:7" ht="20.100000000000001" customHeight="1" x14ac:dyDescent="0.3">
      <c r="A68" s="66"/>
      <c r="B68" s="66" t="s">
        <v>58</v>
      </c>
      <c r="C68" s="67">
        <f>SUM(C64:C67)</f>
        <v>0</v>
      </c>
      <c r="D68" s="67">
        <f>SUM(D64:D67)</f>
        <v>0</v>
      </c>
      <c r="E68" s="68">
        <f>SUM(E64:E67)</f>
        <v>0</v>
      </c>
      <c r="F68" s="67">
        <f>SUM(F64:F67)</f>
        <v>0</v>
      </c>
      <c r="G68" s="53"/>
    </row>
    <row r="69" spans="1:7" ht="20.100000000000001" customHeight="1" x14ac:dyDescent="0.3">
      <c r="A69" s="66"/>
      <c r="B69" s="66" t="s">
        <v>59</v>
      </c>
      <c r="C69" s="98"/>
      <c r="D69" s="98"/>
      <c r="E69" s="98"/>
      <c r="F69" s="97"/>
      <c r="G69" s="53"/>
    </row>
    <row r="70" spans="1:7" ht="20.100000000000001" customHeight="1" x14ac:dyDescent="0.3">
      <c r="A70" s="66"/>
      <c r="B70" s="109" t="s">
        <v>391</v>
      </c>
      <c r="C70" s="106"/>
      <c r="D70" s="106"/>
      <c r="E70" s="106"/>
      <c r="F70" s="107"/>
      <c r="G70" s="53"/>
    </row>
    <row r="71" spans="1:7" ht="20.100000000000001" customHeight="1" x14ac:dyDescent="0.3">
      <c r="A71" s="66"/>
      <c r="B71" s="109" t="s">
        <v>359</v>
      </c>
      <c r="C71" s="106"/>
      <c r="D71" s="106"/>
      <c r="E71" s="106"/>
      <c r="F71" s="107"/>
      <c r="G71" s="53"/>
    </row>
    <row r="72" spans="1:7" ht="20.100000000000001" customHeight="1" x14ac:dyDescent="0.3">
      <c r="A72" s="66"/>
      <c r="B72" s="109" t="s">
        <v>57</v>
      </c>
      <c r="C72" s="106"/>
      <c r="D72" s="106"/>
      <c r="E72" s="106"/>
      <c r="F72" s="107"/>
      <c r="G72" s="53"/>
    </row>
    <row r="73" spans="1:7" ht="20.100000000000001" customHeight="1" x14ac:dyDescent="0.3">
      <c r="A73" s="66"/>
      <c r="B73" s="66" t="s">
        <v>60</v>
      </c>
      <c r="C73" s="67">
        <f>SUM(C70:C72)</f>
        <v>0</v>
      </c>
      <c r="D73" s="67">
        <f>SUM(D70:D72)</f>
        <v>0</v>
      </c>
      <c r="E73" s="68">
        <f>SUM(E70:E72)</f>
        <v>0</v>
      </c>
      <c r="F73" s="67">
        <f>SUM(F70:F72)</f>
        <v>0</v>
      </c>
      <c r="G73" s="53"/>
    </row>
    <row r="74" spans="1:7" ht="20.100000000000001" customHeight="1" x14ac:dyDescent="0.3">
      <c r="A74" s="66"/>
      <c r="B74" s="66" t="s">
        <v>61</v>
      </c>
      <c r="C74" s="75">
        <f>C68-C73</f>
        <v>0</v>
      </c>
      <c r="D74" s="75">
        <f>D68-D73</f>
        <v>0</v>
      </c>
      <c r="E74" s="75">
        <f>E68-E73</f>
        <v>0</v>
      </c>
      <c r="F74" s="76">
        <f>F68-F73</f>
        <v>0</v>
      </c>
      <c r="G74" s="53"/>
    </row>
    <row r="75" spans="1:7" ht="20.100000000000001" customHeight="1" x14ac:dyDescent="0.3">
      <c r="A75" s="62"/>
      <c r="B75" s="62" t="s">
        <v>62</v>
      </c>
      <c r="C75" s="95"/>
      <c r="D75" s="95"/>
      <c r="E75" s="95"/>
      <c r="F75" s="96"/>
      <c r="G75" s="53"/>
    </row>
    <row r="76" spans="1:7" ht="20.100000000000001" customHeight="1" x14ac:dyDescent="0.3">
      <c r="A76" s="66" t="s">
        <v>15</v>
      </c>
      <c r="B76" s="66" t="s">
        <v>63</v>
      </c>
      <c r="C76" s="67">
        <f>C62+C74</f>
        <v>0</v>
      </c>
      <c r="D76" s="67">
        <f>D62+D74</f>
        <v>0</v>
      </c>
      <c r="E76" s="68">
        <f>E62+E74</f>
        <v>0</v>
      </c>
      <c r="F76" s="67">
        <f>F62+F74</f>
        <v>0</v>
      </c>
      <c r="G76" s="53"/>
    </row>
    <row r="77" spans="1:7" ht="20.100000000000001" customHeight="1" x14ac:dyDescent="0.3">
      <c r="A77" s="66" t="s">
        <v>16</v>
      </c>
      <c r="B77" s="66" t="s">
        <v>64</v>
      </c>
      <c r="C77" s="106"/>
      <c r="D77" s="106"/>
      <c r="E77" s="106"/>
      <c r="F77" s="107"/>
      <c r="G77" s="53"/>
    </row>
    <row r="78" spans="1:7" ht="20.100000000000001" customHeight="1" x14ac:dyDescent="0.3">
      <c r="A78" s="66" t="s">
        <v>17</v>
      </c>
      <c r="B78" s="66" t="s">
        <v>65</v>
      </c>
      <c r="C78" s="106"/>
      <c r="D78" s="106"/>
      <c r="E78" s="106"/>
      <c r="F78" s="107"/>
      <c r="G78" s="53"/>
    </row>
    <row r="79" spans="1:7" ht="20.100000000000001" customHeight="1" x14ac:dyDescent="0.3">
      <c r="A79" s="66" t="s">
        <v>18</v>
      </c>
      <c r="B79" s="66" t="s">
        <v>66</v>
      </c>
      <c r="C79" s="67">
        <f>C76-C77+C78</f>
        <v>0</v>
      </c>
      <c r="D79" s="67">
        <f>D76-D77+D78</f>
        <v>0</v>
      </c>
      <c r="E79" s="68">
        <f>E76-E77+E78</f>
        <v>0</v>
      </c>
      <c r="F79" s="67">
        <f>F76-F77+F78</f>
        <v>0</v>
      </c>
      <c r="G79" s="53"/>
    </row>
    <row r="80" spans="1:7" ht="21.95" customHeight="1" x14ac:dyDescent="0.3">
      <c r="A80" s="66" t="s">
        <v>19</v>
      </c>
      <c r="B80" s="66" t="s">
        <v>67</v>
      </c>
      <c r="C80" s="106"/>
      <c r="D80" s="106"/>
      <c r="E80" s="106"/>
      <c r="F80" s="107"/>
      <c r="G80" s="53"/>
    </row>
    <row r="81" spans="1:11" ht="20.100000000000001" customHeight="1" x14ac:dyDescent="0.3">
      <c r="A81" s="66"/>
      <c r="B81" s="66" t="s">
        <v>68</v>
      </c>
      <c r="C81" s="110"/>
      <c r="D81" s="110"/>
      <c r="E81" s="110"/>
      <c r="F81" s="111"/>
      <c r="G81" s="53"/>
    </row>
    <row r="82" spans="1:11" ht="20.100000000000001" customHeight="1" x14ac:dyDescent="0.3">
      <c r="A82" s="66" t="s">
        <v>20</v>
      </c>
      <c r="B82" s="66" t="s">
        <v>69</v>
      </c>
      <c r="C82" s="67">
        <f>C79-C80</f>
        <v>0</v>
      </c>
      <c r="D82" s="67">
        <f>D79-D80</f>
        <v>0</v>
      </c>
      <c r="E82" s="68">
        <f>E79-E80</f>
        <v>0</v>
      </c>
      <c r="F82" s="67">
        <f>F79-F80</f>
        <v>0</v>
      </c>
      <c r="G82" s="53"/>
      <c r="H82" s="82"/>
      <c r="I82" s="82"/>
      <c r="J82" s="82"/>
      <c r="K82" s="82"/>
    </row>
    <row r="83" spans="1:11" ht="20.100000000000001" customHeight="1" x14ac:dyDescent="0.3">
      <c r="A83" s="81" t="s">
        <v>21</v>
      </c>
      <c r="B83" s="81" t="s">
        <v>70</v>
      </c>
      <c r="C83" s="99" t="str">
        <f>IF(C79&lt;&gt;0,C82/C79,"")</f>
        <v/>
      </c>
      <c r="D83" s="99" t="str">
        <f>IF(D79&lt;&gt;0,D82/D79,"")</f>
        <v/>
      </c>
      <c r="E83" s="100" t="str">
        <f>IF(E79&lt;&gt;0,E82/E79,"")</f>
        <v/>
      </c>
      <c r="F83" s="99" t="str">
        <f>IF(F79&lt;&gt;0,F82/F79,"")</f>
        <v/>
      </c>
      <c r="G83" s="53"/>
    </row>
    <row r="84" spans="1:11" ht="20.100000000000001" customHeight="1" x14ac:dyDescent="0.3">
      <c r="A84" s="101"/>
      <c r="B84" s="101"/>
      <c r="C84" s="101"/>
      <c r="D84" s="101"/>
      <c r="E84" s="101"/>
      <c r="F84" s="101"/>
    </row>
    <row r="85" spans="1:11" ht="20.100000000000001" customHeight="1" x14ac:dyDescent="0.3">
      <c r="A85" s="84"/>
      <c r="B85" s="84"/>
      <c r="C85" s="84"/>
      <c r="D85" s="84"/>
      <c r="E85" s="84"/>
      <c r="F85" s="84"/>
    </row>
    <row r="86" spans="1:11" ht="20.100000000000001" customHeight="1" x14ac:dyDescent="0.3">
      <c r="A86" s="84"/>
      <c r="B86" s="84"/>
      <c r="C86" s="84"/>
      <c r="D86" s="84"/>
      <c r="E86" s="84"/>
      <c r="F86" s="84"/>
    </row>
    <row r="87" spans="1:11" ht="20.100000000000001" customHeight="1" x14ac:dyDescent="0.3">
      <c r="A87" s="84"/>
      <c r="B87" s="84"/>
      <c r="C87" s="84"/>
      <c r="D87" s="84"/>
      <c r="E87" s="84"/>
      <c r="F87" s="84"/>
    </row>
    <row r="88" spans="1:11" ht="20.100000000000001" customHeight="1" x14ac:dyDescent="0.3">
      <c r="A88" s="84"/>
      <c r="B88" s="84"/>
      <c r="C88" s="84"/>
      <c r="D88" s="84"/>
      <c r="E88" s="84"/>
      <c r="F88" s="84"/>
    </row>
    <row r="89" spans="1:11" ht="20.100000000000001" customHeight="1" x14ac:dyDescent="0.3">
      <c r="A89" s="84"/>
      <c r="B89" s="84"/>
      <c r="C89" s="84"/>
      <c r="D89" s="84"/>
      <c r="E89" s="84"/>
      <c r="F89" s="84"/>
    </row>
    <row r="90" spans="1:11" ht="20.100000000000001" customHeight="1" x14ac:dyDescent="0.3">
      <c r="A90" s="84"/>
      <c r="B90" s="84"/>
      <c r="C90" s="84"/>
      <c r="D90" s="84"/>
      <c r="E90" s="84"/>
      <c r="F90" s="84"/>
    </row>
    <row r="91" spans="1:11" ht="20.100000000000001" customHeight="1" x14ac:dyDescent="0.3">
      <c r="A91" s="84"/>
      <c r="B91" s="84"/>
      <c r="C91" s="84"/>
      <c r="D91" s="84"/>
      <c r="E91" s="84"/>
      <c r="F91" s="84"/>
    </row>
    <row r="92" spans="1:11" ht="20.100000000000001" customHeight="1" x14ac:dyDescent="0.3">
      <c r="A92" s="84"/>
      <c r="B92" s="84"/>
      <c r="C92" s="84"/>
      <c r="D92" s="84"/>
      <c r="E92" s="84"/>
      <c r="F92" s="84"/>
    </row>
    <row r="93" spans="1:11" ht="20.100000000000001" customHeight="1" x14ac:dyDescent="0.3">
      <c r="A93" s="84"/>
      <c r="B93" s="84"/>
      <c r="C93" s="84"/>
      <c r="D93" s="84"/>
      <c r="E93" s="84"/>
      <c r="F93" s="84"/>
    </row>
  </sheetData>
  <mergeCells count="4">
    <mergeCell ref="C7:F7"/>
    <mergeCell ref="C12:D12"/>
    <mergeCell ref="C50:D50"/>
    <mergeCell ref="C51:D51"/>
  </mergeCells>
  <phoneticPr fontId="0" type="noConversion"/>
  <printOptions horizontalCentered="1"/>
  <pageMargins left="0.13" right="7158278.8300000001" top="0.74803149606299213" bottom="0.74803149606299213" header="0" footer="0"/>
  <pageSetup paperSize="9" scale="70" orientation="portrait" r:id="rId1"/>
  <headerFooter alignWithMargins="0">
    <oddHeader>&amp;LsmallB</oddHeader>
    <oddFooter>&amp;L&amp;F-&amp;D-&amp;T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indexed="14"/>
    <pageSetUpPr fitToPage="1"/>
  </sheetPr>
  <dimension ref="A1:IV200"/>
  <sheetViews>
    <sheetView view="pageBreakPreview" zoomScale="85" zoomScaleNormal="100" zoomScaleSheetLayoutView="85" workbookViewId="0">
      <selection activeCell="D116" sqref="D116"/>
    </sheetView>
  </sheetViews>
  <sheetFormatPr defaultColWidth="9.6640625" defaultRowHeight="15.75" x14ac:dyDescent="0.25"/>
  <cols>
    <col min="1" max="1" width="4.6640625" style="20" customWidth="1"/>
    <col min="2" max="2" width="35.6640625" style="20" customWidth="1"/>
    <col min="3" max="6" width="13.6640625" style="20" customWidth="1"/>
    <col min="7" max="16384" width="9.6640625" style="20"/>
  </cols>
  <sheetData>
    <row r="1" spans="1:7" x14ac:dyDescent="0.25">
      <c r="A1" s="19"/>
    </row>
    <row r="2" spans="1:7" x14ac:dyDescent="0.25">
      <c r="A2" s="112" t="s">
        <v>82</v>
      </c>
      <c r="B2" s="112"/>
      <c r="C2" s="22"/>
      <c r="D2" s="22"/>
      <c r="E2" s="22"/>
      <c r="F2" s="22"/>
    </row>
    <row r="3" spans="1:7" x14ac:dyDescent="0.25">
      <c r="B3" s="19"/>
      <c r="C3" s="19"/>
    </row>
    <row r="4" spans="1:7" x14ac:dyDescent="0.25">
      <c r="A4" s="21" t="s">
        <v>83</v>
      </c>
      <c r="B4" s="23"/>
      <c r="C4" s="23"/>
      <c r="D4" s="23"/>
      <c r="E4" s="23"/>
      <c r="F4" s="23"/>
    </row>
    <row r="5" spans="1:7" x14ac:dyDescent="0.25">
      <c r="B5" s="19" t="str">
        <f>Form_II!C7</f>
        <v>ABC Pvt. Ltd.</v>
      </c>
      <c r="F5" s="24" t="str">
        <f>Form_II!F8</f>
        <v>(Amount Rs. Lakh)</v>
      </c>
    </row>
    <row r="6" spans="1:7" x14ac:dyDescent="0.25">
      <c r="C6" s="21" t="s">
        <v>139</v>
      </c>
      <c r="D6" s="23"/>
      <c r="E6" s="23"/>
      <c r="F6" s="23"/>
    </row>
    <row r="8" spans="1:7" x14ac:dyDescent="0.25">
      <c r="A8" s="25"/>
      <c r="B8" s="25"/>
      <c r="C8" s="39">
        <f>Form_II!C11</f>
        <v>40633</v>
      </c>
      <c r="D8" s="39">
        <f>Form_II!D11</f>
        <v>40999</v>
      </c>
      <c r="E8" s="39">
        <f>Form_II!E11</f>
        <v>41364</v>
      </c>
      <c r="F8" s="40">
        <f>Form_II!F11</f>
        <v>41729</v>
      </c>
      <c r="G8" s="26"/>
    </row>
    <row r="9" spans="1:7" ht="15.95" customHeight="1" x14ac:dyDescent="0.25">
      <c r="A9" s="27"/>
      <c r="B9" s="113" t="s">
        <v>92</v>
      </c>
      <c r="C9" s="288" t="s">
        <v>230</v>
      </c>
      <c r="D9" s="289"/>
      <c r="E9" s="28" t="s">
        <v>75</v>
      </c>
      <c r="F9" s="29" t="s">
        <v>79</v>
      </c>
      <c r="G9" s="26"/>
    </row>
    <row r="10" spans="1:7" x14ac:dyDescent="0.25">
      <c r="A10" s="27"/>
      <c r="B10" s="27"/>
      <c r="C10" s="30" t="str">
        <f>Form_II!C13</f>
        <v>AUDITED</v>
      </c>
      <c r="D10" s="30" t="str">
        <f>Form_II!D13</f>
        <v>AUDITED</v>
      </c>
      <c r="E10" s="114" t="s">
        <v>76</v>
      </c>
      <c r="F10" s="115" t="s">
        <v>80</v>
      </c>
      <c r="G10" s="26"/>
    </row>
    <row r="11" spans="1:7" x14ac:dyDescent="0.25">
      <c r="A11" s="27"/>
      <c r="B11" s="27"/>
      <c r="C11" s="114" t="s">
        <v>73</v>
      </c>
      <c r="D11" s="28" t="s">
        <v>74</v>
      </c>
      <c r="E11" s="28" t="s">
        <v>77</v>
      </c>
      <c r="F11" s="29" t="s">
        <v>81</v>
      </c>
      <c r="G11" s="26"/>
    </row>
    <row r="12" spans="1:7" ht="20.100000000000001" customHeight="1" x14ac:dyDescent="0.25">
      <c r="A12" s="33"/>
      <c r="B12" s="116" t="s">
        <v>93</v>
      </c>
      <c r="C12" s="117"/>
      <c r="D12" s="117"/>
      <c r="E12" s="117"/>
      <c r="F12" s="118"/>
      <c r="G12" s="26"/>
    </row>
    <row r="13" spans="1:7" ht="20.100000000000001" customHeight="1" x14ac:dyDescent="0.25">
      <c r="A13" s="33" t="s">
        <v>4</v>
      </c>
      <c r="B13" s="33" t="s">
        <v>94</v>
      </c>
      <c r="C13" s="151"/>
      <c r="D13" s="149"/>
      <c r="E13" s="149"/>
      <c r="F13" s="150"/>
      <c r="G13" s="26"/>
    </row>
    <row r="14" spans="1:7" ht="20.100000000000001" customHeight="1" x14ac:dyDescent="0.25">
      <c r="A14" s="31"/>
      <c r="B14" s="31" t="s">
        <v>95</v>
      </c>
      <c r="C14" s="152"/>
      <c r="D14" s="153"/>
      <c r="E14" s="153"/>
      <c r="F14" s="154"/>
      <c r="G14" s="26"/>
    </row>
    <row r="15" spans="1:7" ht="20.100000000000001" customHeight="1" x14ac:dyDescent="0.25">
      <c r="A15" s="31"/>
      <c r="B15" s="31" t="s">
        <v>96</v>
      </c>
      <c r="C15" s="152"/>
      <c r="D15" s="153"/>
      <c r="E15" s="153"/>
      <c r="F15" s="154"/>
      <c r="G15" s="26"/>
    </row>
    <row r="16" spans="1:7" ht="20.100000000000001" customHeight="1" x14ac:dyDescent="0.25">
      <c r="A16" s="33"/>
      <c r="B16" s="33" t="s">
        <v>97</v>
      </c>
      <c r="C16" s="155"/>
      <c r="D16" s="155"/>
      <c r="E16" s="155"/>
      <c r="F16" s="156"/>
      <c r="G16" s="26"/>
    </row>
    <row r="17" spans="1:7" ht="20.100000000000001" customHeight="1" x14ac:dyDescent="0.25">
      <c r="A17" s="33"/>
      <c r="B17" s="33" t="s">
        <v>98</v>
      </c>
      <c r="C17" s="155"/>
      <c r="D17" s="155"/>
      <c r="E17" s="155"/>
      <c r="F17" s="156"/>
      <c r="G17" s="26"/>
    </row>
    <row r="18" spans="1:7" ht="20.100000000000001" customHeight="1" x14ac:dyDescent="0.25">
      <c r="A18" s="33"/>
      <c r="B18" s="33" t="s">
        <v>99</v>
      </c>
      <c r="C18" s="155"/>
      <c r="D18" s="155"/>
      <c r="E18" s="155"/>
      <c r="F18" s="156"/>
      <c r="G18" s="26"/>
    </row>
    <row r="19" spans="1:7" ht="20.100000000000001" customHeight="1" x14ac:dyDescent="0.25">
      <c r="A19" s="33"/>
      <c r="B19" s="33" t="s">
        <v>100</v>
      </c>
      <c r="C19" s="157">
        <f>C16+C17</f>
        <v>0</v>
      </c>
      <c r="D19" s="157">
        <f>D16+D17</f>
        <v>0</v>
      </c>
      <c r="E19" s="157">
        <f>E16+E17</f>
        <v>0</v>
      </c>
      <c r="F19" s="157">
        <f>F16+F17</f>
        <v>0</v>
      </c>
      <c r="G19" s="26"/>
    </row>
    <row r="20" spans="1:7" ht="20.100000000000001" customHeight="1" x14ac:dyDescent="0.25">
      <c r="A20" s="33" t="s">
        <v>5</v>
      </c>
      <c r="B20" s="33" t="s">
        <v>101</v>
      </c>
      <c r="C20" s="155"/>
      <c r="D20" s="155"/>
      <c r="E20" s="155"/>
      <c r="F20" s="156"/>
      <c r="G20" s="26"/>
    </row>
    <row r="21" spans="1:7" ht="20.100000000000001" customHeight="1" x14ac:dyDescent="0.25">
      <c r="A21" s="33" t="s">
        <v>6</v>
      </c>
      <c r="B21" s="33" t="s">
        <v>102</v>
      </c>
      <c r="C21" s="155"/>
      <c r="D21" s="155"/>
      <c r="E21" s="155"/>
      <c r="F21" s="156"/>
      <c r="G21" s="26"/>
    </row>
    <row r="22" spans="1:7" ht="20.100000000000001" customHeight="1" x14ac:dyDescent="0.25">
      <c r="A22" s="33" t="s">
        <v>7</v>
      </c>
      <c r="B22" s="33" t="s">
        <v>103</v>
      </c>
      <c r="C22" s="155"/>
      <c r="D22" s="155"/>
      <c r="E22" s="155"/>
      <c r="F22" s="158"/>
      <c r="G22" s="26"/>
    </row>
    <row r="23" spans="1:7" ht="20.100000000000001" customHeight="1" x14ac:dyDescent="0.25">
      <c r="A23" s="31"/>
      <c r="B23" s="31" t="s">
        <v>104</v>
      </c>
      <c r="C23" s="159"/>
      <c r="D23" s="159"/>
      <c r="E23" s="159"/>
      <c r="F23" s="160"/>
      <c r="G23" s="26"/>
    </row>
    <row r="24" spans="1:7" ht="20.100000000000001" customHeight="1" x14ac:dyDescent="0.25">
      <c r="A24" s="33" t="s">
        <v>8</v>
      </c>
      <c r="B24" s="33" t="s">
        <v>105</v>
      </c>
      <c r="C24" s="155"/>
      <c r="D24" s="155"/>
      <c r="E24" s="155"/>
      <c r="F24" s="156"/>
      <c r="G24" s="26"/>
    </row>
    <row r="25" spans="1:7" ht="20.100000000000001" customHeight="1" x14ac:dyDescent="0.25">
      <c r="A25" s="33" t="s">
        <v>9</v>
      </c>
      <c r="B25" s="33" t="s">
        <v>106</v>
      </c>
      <c r="C25" s="155"/>
      <c r="D25" s="155"/>
      <c r="E25" s="155"/>
      <c r="F25" s="156"/>
      <c r="G25" s="26"/>
    </row>
    <row r="26" spans="1:7" ht="20.100000000000001" customHeight="1" x14ac:dyDescent="0.25">
      <c r="A26" s="33" t="s">
        <v>10</v>
      </c>
      <c r="B26" s="33" t="s">
        <v>107</v>
      </c>
      <c r="C26" s="155"/>
      <c r="D26" s="155"/>
      <c r="E26" s="155"/>
      <c r="F26" s="158"/>
      <c r="G26" s="26"/>
    </row>
    <row r="27" spans="1:7" ht="20.100000000000001" customHeight="1" x14ac:dyDescent="0.25">
      <c r="A27" s="31"/>
      <c r="B27" s="31" t="s">
        <v>108</v>
      </c>
      <c r="C27" s="159"/>
      <c r="D27" s="159"/>
      <c r="E27" s="159"/>
      <c r="F27" s="160"/>
      <c r="G27" s="26"/>
    </row>
    <row r="28" spans="1:7" ht="20.100000000000001" customHeight="1" x14ac:dyDescent="0.25">
      <c r="A28" s="33" t="s">
        <v>11</v>
      </c>
      <c r="B28" s="33" t="s">
        <v>109</v>
      </c>
      <c r="C28" s="155"/>
      <c r="D28" s="155"/>
      <c r="E28" s="155"/>
      <c r="F28" s="158"/>
      <c r="G28" s="26"/>
    </row>
    <row r="29" spans="1:7" ht="20.100000000000001" customHeight="1" x14ac:dyDescent="0.25">
      <c r="A29" s="31"/>
      <c r="B29" s="31" t="s">
        <v>110</v>
      </c>
      <c r="C29" s="159"/>
      <c r="D29" s="159"/>
      <c r="E29" s="159"/>
      <c r="F29" s="160"/>
      <c r="G29" s="26"/>
    </row>
    <row r="30" spans="1:7" ht="20.100000000000001" customHeight="1" x14ac:dyDescent="0.25">
      <c r="A30" s="33" t="s">
        <v>12</v>
      </c>
      <c r="B30" s="146" t="s">
        <v>111</v>
      </c>
      <c r="C30" s="155"/>
      <c r="D30" s="155"/>
      <c r="E30" s="155"/>
      <c r="F30" s="158"/>
      <c r="G30" s="26"/>
    </row>
    <row r="31" spans="1:7" ht="20.100000000000001" customHeight="1" x14ac:dyDescent="0.25">
      <c r="A31" s="31"/>
      <c r="B31" s="147" t="s">
        <v>108</v>
      </c>
      <c r="C31" s="159"/>
      <c r="D31" s="159"/>
      <c r="E31" s="159"/>
      <c r="F31" s="160"/>
      <c r="G31" s="26"/>
    </row>
    <row r="32" spans="1:7" ht="20.100000000000001" customHeight="1" x14ac:dyDescent="0.25">
      <c r="A32" s="31"/>
      <c r="B32" s="148" t="s">
        <v>112</v>
      </c>
      <c r="C32" s="159"/>
      <c r="D32" s="159"/>
      <c r="E32" s="159"/>
      <c r="F32" s="160"/>
      <c r="G32" s="26"/>
    </row>
    <row r="33" spans="1:11" ht="20.100000000000001" customHeight="1" x14ac:dyDescent="0.25">
      <c r="A33" s="33"/>
      <c r="B33" s="33" t="s">
        <v>113</v>
      </c>
      <c r="C33" s="157">
        <f>C20+C21+C22+C24+C25+C26+C28+C30</f>
        <v>0</v>
      </c>
      <c r="D33" s="157">
        <f>D20+D21+D22+D24+D25+D26+D28+D30</f>
        <v>0</v>
      </c>
      <c r="E33" s="157">
        <f>E20+E21+E22+E24+E25+E26+E28+E30</f>
        <v>0</v>
      </c>
      <c r="F33" s="157">
        <f>F20+F21+F22+F24+F25+F26+F28+F30</f>
        <v>0</v>
      </c>
      <c r="G33" s="26"/>
    </row>
    <row r="34" spans="1:11" ht="20.100000000000001" customHeight="1" x14ac:dyDescent="0.25">
      <c r="A34" s="33" t="s">
        <v>13</v>
      </c>
      <c r="B34" s="33" t="s">
        <v>114</v>
      </c>
      <c r="C34" s="161">
        <f>C19+C33</f>
        <v>0</v>
      </c>
      <c r="D34" s="161">
        <f>D19+D33</f>
        <v>0</v>
      </c>
      <c r="E34" s="161">
        <f>E19+E33</f>
        <v>0</v>
      </c>
      <c r="F34" s="162">
        <f>F19+F33</f>
        <v>0</v>
      </c>
      <c r="G34" s="26"/>
      <c r="H34" s="35"/>
      <c r="I34" s="35"/>
      <c r="J34" s="35"/>
      <c r="K34" s="35"/>
    </row>
    <row r="35" spans="1:11" ht="20.100000000000001" customHeight="1" x14ac:dyDescent="0.25">
      <c r="A35" s="121"/>
      <c r="B35" s="121" t="s">
        <v>115</v>
      </c>
      <c r="C35" s="163"/>
      <c r="D35" s="163"/>
      <c r="E35" s="163"/>
      <c r="F35" s="164"/>
      <c r="G35" s="26"/>
    </row>
    <row r="36" spans="1:11" ht="20.100000000000001" customHeight="1" x14ac:dyDescent="0.25">
      <c r="A36" s="26"/>
      <c r="B36" s="26"/>
      <c r="C36" s="122"/>
      <c r="D36" s="122"/>
      <c r="E36" s="122"/>
      <c r="F36" s="122"/>
    </row>
    <row r="37" spans="1:11" ht="15.95" customHeight="1" x14ac:dyDescent="0.25">
      <c r="A37" s="36" t="s">
        <v>232</v>
      </c>
      <c r="B37" s="23"/>
      <c r="C37" s="36"/>
      <c r="D37" s="36"/>
      <c r="E37" s="36"/>
      <c r="F37" s="36"/>
    </row>
    <row r="38" spans="1:11" ht="14.1" customHeight="1" x14ac:dyDescent="0.25">
      <c r="C38" s="38"/>
      <c r="D38" s="38"/>
      <c r="E38" s="38"/>
      <c r="F38" s="123" t="str">
        <f>F5</f>
        <v>(Amount Rs. Lakh)</v>
      </c>
    </row>
    <row r="39" spans="1:11" ht="14.1" customHeight="1" x14ac:dyDescent="0.25">
      <c r="C39" s="124" t="s">
        <v>139</v>
      </c>
      <c r="D39" s="21"/>
      <c r="E39" s="124"/>
      <c r="F39" s="125"/>
    </row>
    <row r="40" spans="1:11" ht="14.1" customHeight="1" x14ac:dyDescent="0.25">
      <c r="C40" s="37"/>
      <c r="D40" s="37"/>
      <c r="E40" s="37"/>
      <c r="F40" s="37"/>
    </row>
    <row r="41" spans="1:11" ht="18" customHeight="1" x14ac:dyDescent="0.25">
      <c r="A41" s="25"/>
      <c r="B41" s="25"/>
      <c r="C41" s="39">
        <f>C8</f>
        <v>40633</v>
      </c>
      <c r="D41" s="39">
        <f>D8</f>
        <v>40999</v>
      </c>
      <c r="E41" s="39">
        <f>E8</f>
        <v>41364</v>
      </c>
      <c r="F41" s="126">
        <f>F8</f>
        <v>41729</v>
      </c>
      <c r="G41" s="26"/>
    </row>
    <row r="42" spans="1:11" ht="15.95" customHeight="1" x14ac:dyDescent="0.25">
      <c r="A42" s="27"/>
      <c r="B42" s="113" t="s">
        <v>92</v>
      </c>
      <c r="C42" s="290" t="s">
        <v>230</v>
      </c>
      <c r="D42" s="291"/>
      <c r="E42" s="41" t="s">
        <v>75</v>
      </c>
      <c r="F42" s="44" t="s">
        <v>79</v>
      </c>
      <c r="G42" s="26"/>
    </row>
    <row r="43" spans="1:11" ht="18" customHeight="1" x14ac:dyDescent="0.25">
      <c r="A43" s="27"/>
      <c r="B43" s="27"/>
      <c r="C43" s="292" t="s">
        <v>231</v>
      </c>
      <c r="D43" s="293"/>
      <c r="E43" s="43" t="s">
        <v>76</v>
      </c>
      <c r="F43" s="44" t="s">
        <v>80</v>
      </c>
      <c r="G43" s="26"/>
    </row>
    <row r="44" spans="1:11" ht="14.1" customHeight="1" x14ac:dyDescent="0.25">
      <c r="A44" s="27"/>
      <c r="B44" s="27"/>
      <c r="C44" s="41" t="s">
        <v>73</v>
      </c>
      <c r="D44" s="41" t="s">
        <v>74</v>
      </c>
      <c r="E44" s="41" t="s">
        <v>77</v>
      </c>
      <c r="F44" s="42" t="s">
        <v>81</v>
      </c>
      <c r="G44" s="26"/>
    </row>
    <row r="45" spans="1:11" ht="20.100000000000001" customHeight="1" x14ac:dyDescent="0.25">
      <c r="A45" s="33"/>
      <c r="B45" s="127" t="s">
        <v>116</v>
      </c>
      <c r="C45" s="128"/>
      <c r="D45" s="128"/>
      <c r="E45" s="128"/>
      <c r="F45" s="129"/>
      <c r="G45" s="26"/>
    </row>
    <row r="46" spans="1:11" ht="20.100000000000001" customHeight="1" x14ac:dyDescent="0.25">
      <c r="A46" s="33" t="s">
        <v>14</v>
      </c>
      <c r="B46" s="33" t="s">
        <v>117</v>
      </c>
      <c r="C46" s="119"/>
      <c r="D46" s="119"/>
      <c r="E46" s="119"/>
      <c r="F46" s="120"/>
      <c r="G46" s="26"/>
    </row>
    <row r="47" spans="1:11" ht="20.100000000000001" customHeight="1" x14ac:dyDescent="0.25">
      <c r="A47" s="33" t="s">
        <v>15</v>
      </c>
      <c r="B47" s="33" t="s">
        <v>118</v>
      </c>
      <c r="C47" s="119"/>
      <c r="D47" s="119"/>
      <c r="E47" s="119"/>
      <c r="F47" s="145"/>
      <c r="G47" s="26"/>
    </row>
    <row r="48" spans="1:11" ht="20.100000000000001" customHeight="1" x14ac:dyDescent="0.25">
      <c r="A48" s="31"/>
      <c r="B48" s="31" t="s">
        <v>119</v>
      </c>
      <c r="C48" s="130"/>
      <c r="D48" s="130"/>
      <c r="E48" s="130"/>
      <c r="F48" s="131"/>
      <c r="G48" s="26"/>
    </row>
    <row r="49" spans="1:11" ht="20.100000000000001" customHeight="1" x14ac:dyDescent="0.25">
      <c r="A49" s="33" t="s">
        <v>16</v>
      </c>
      <c r="B49" s="33" t="s">
        <v>120</v>
      </c>
      <c r="C49" s="119"/>
      <c r="D49" s="119"/>
      <c r="E49" s="119"/>
      <c r="F49" s="145"/>
      <c r="G49" s="26"/>
    </row>
    <row r="50" spans="1:11" ht="20.100000000000001" customHeight="1" x14ac:dyDescent="0.25">
      <c r="A50" s="31"/>
      <c r="B50" s="31" t="s">
        <v>121</v>
      </c>
      <c r="C50" s="130"/>
      <c r="D50" s="130"/>
      <c r="E50" s="130"/>
      <c r="F50" s="131"/>
      <c r="G50" s="26"/>
    </row>
    <row r="51" spans="1:11" ht="20.100000000000001" customHeight="1" x14ac:dyDescent="0.25">
      <c r="A51" s="33" t="s">
        <v>18</v>
      </c>
      <c r="B51" s="33" t="s">
        <v>122</v>
      </c>
      <c r="C51" s="119"/>
      <c r="D51" s="119"/>
      <c r="E51" s="119"/>
      <c r="F51" s="145"/>
      <c r="G51" s="26"/>
    </row>
    <row r="52" spans="1:11" ht="20.100000000000001" customHeight="1" x14ac:dyDescent="0.25">
      <c r="A52" s="31"/>
      <c r="B52" s="31" t="s">
        <v>123</v>
      </c>
      <c r="C52" s="166"/>
      <c r="D52" s="166"/>
      <c r="E52" s="166"/>
      <c r="F52" s="167"/>
      <c r="G52" s="26"/>
    </row>
    <row r="53" spans="1:11" ht="20.100000000000001" customHeight="1" x14ac:dyDescent="0.25">
      <c r="A53" s="33" t="s">
        <v>19</v>
      </c>
      <c r="B53" s="33" t="s">
        <v>124</v>
      </c>
      <c r="C53" s="155"/>
      <c r="D53" s="155"/>
      <c r="E53" s="155"/>
      <c r="F53" s="158"/>
      <c r="G53" s="26"/>
    </row>
    <row r="54" spans="1:11" ht="20.100000000000001" customHeight="1" x14ac:dyDescent="0.25">
      <c r="A54" s="31"/>
      <c r="B54" s="31" t="s">
        <v>125</v>
      </c>
      <c r="C54" s="166"/>
      <c r="D54" s="166"/>
      <c r="E54" s="166"/>
      <c r="F54" s="167"/>
      <c r="G54" s="26"/>
    </row>
    <row r="55" spans="1:11" ht="20.100000000000001" customHeight="1" x14ac:dyDescent="0.25">
      <c r="A55" s="33" t="s">
        <v>20</v>
      </c>
      <c r="B55" s="33" t="s">
        <v>126</v>
      </c>
      <c r="C55" s="155"/>
      <c r="D55" s="155"/>
      <c r="E55" s="155"/>
      <c r="F55" s="156"/>
      <c r="G55" s="26"/>
    </row>
    <row r="56" spans="1:11" ht="20.100000000000001" customHeight="1" x14ac:dyDescent="0.25">
      <c r="A56" s="33" t="s">
        <v>21</v>
      </c>
      <c r="B56" s="33" t="s">
        <v>127</v>
      </c>
      <c r="C56" s="168">
        <f>C46+C47+C49+C51+C53+C55</f>
        <v>0</v>
      </c>
      <c r="D56" s="168">
        <f>D46+D47+D49+D51+D53+D55</f>
        <v>0</v>
      </c>
      <c r="E56" s="168">
        <f>E46+E47+E49+E51+E53+E55</f>
        <v>0</v>
      </c>
      <c r="F56" s="169">
        <f>F46+F47+F49+F51+F53+F55</f>
        <v>0</v>
      </c>
      <c r="G56" s="26"/>
    </row>
    <row r="57" spans="1:11" ht="20.100000000000001" customHeight="1" x14ac:dyDescent="0.25">
      <c r="A57" s="31"/>
      <c r="B57" s="31" t="s">
        <v>128</v>
      </c>
      <c r="C57" s="166"/>
      <c r="D57" s="166"/>
      <c r="E57" s="166"/>
      <c r="F57" s="167"/>
      <c r="G57" s="26"/>
    </row>
    <row r="58" spans="1:11" ht="20.100000000000001" customHeight="1" x14ac:dyDescent="0.25">
      <c r="A58" s="32" t="s">
        <v>392</v>
      </c>
      <c r="B58" s="32" t="s">
        <v>394</v>
      </c>
      <c r="C58" s="155"/>
      <c r="D58" s="155"/>
      <c r="E58" s="155"/>
      <c r="F58" s="156"/>
      <c r="G58" s="26"/>
    </row>
    <row r="59" spans="1:11" ht="20.100000000000001" customHeight="1" x14ac:dyDescent="0.25">
      <c r="A59" s="32" t="s">
        <v>393</v>
      </c>
      <c r="B59" s="32" t="s">
        <v>397</v>
      </c>
      <c r="C59" s="156"/>
      <c r="D59" s="156"/>
      <c r="E59" s="156"/>
      <c r="F59" s="156"/>
      <c r="G59" s="26"/>
    </row>
    <row r="60" spans="1:11" ht="20.100000000000001" customHeight="1" x14ac:dyDescent="0.25">
      <c r="A60" s="31" t="s">
        <v>84</v>
      </c>
      <c r="B60" s="31" t="s">
        <v>129</v>
      </c>
      <c r="C60" s="170">
        <f>C34+C56+C58+C59</f>
        <v>0</v>
      </c>
      <c r="D60" s="170">
        <f>D34+D56+D58+D59</f>
        <v>0</v>
      </c>
      <c r="E60" s="170">
        <f>E34+E56+E58+E59</f>
        <v>0</v>
      </c>
      <c r="F60" s="170">
        <f>F34+F56+F58+F59</f>
        <v>0</v>
      </c>
      <c r="G60" s="26"/>
      <c r="H60" s="35"/>
      <c r="I60" s="35"/>
      <c r="J60" s="35"/>
      <c r="K60" s="35"/>
    </row>
    <row r="61" spans="1:11" ht="20.100000000000001" customHeight="1" x14ac:dyDescent="0.25">
      <c r="A61" s="33"/>
      <c r="B61" s="117"/>
      <c r="C61" s="171"/>
      <c r="D61" s="171"/>
      <c r="E61" s="171"/>
      <c r="F61" s="172"/>
      <c r="G61" s="26"/>
    </row>
    <row r="62" spans="1:11" ht="20.100000000000001" customHeight="1" x14ac:dyDescent="0.25">
      <c r="A62" s="31"/>
      <c r="B62" s="132" t="s">
        <v>130</v>
      </c>
      <c r="C62" s="173"/>
      <c r="D62" s="173"/>
      <c r="E62" s="173"/>
      <c r="F62" s="172"/>
      <c r="G62" s="26"/>
    </row>
    <row r="63" spans="1:11" ht="20.100000000000001" customHeight="1" x14ac:dyDescent="0.25">
      <c r="A63" s="33" t="s">
        <v>85</v>
      </c>
      <c r="B63" s="33" t="s">
        <v>131</v>
      </c>
      <c r="C63" s="155"/>
      <c r="D63" s="155"/>
      <c r="E63" s="155"/>
      <c r="F63" s="156"/>
      <c r="G63" s="26"/>
    </row>
    <row r="64" spans="1:11" ht="20.100000000000001" customHeight="1" x14ac:dyDescent="0.25">
      <c r="A64" s="32" t="s">
        <v>395</v>
      </c>
      <c r="B64" s="33" t="s">
        <v>396</v>
      </c>
      <c r="C64" s="155"/>
      <c r="D64" s="155"/>
      <c r="E64" s="155"/>
      <c r="F64" s="156"/>
      <c r="G64" s="26"/>
    </row>
    <row r="65" spans="1:11" ht="20.100000000000001" customHeight="1" x14ac:dyDescent="0.25">
      <c r="A65" s="33" t="s">
        <v>86</v>
      </c>
      <c r="B65" s="33" t="s">
        <v>132</v>
      </c>
      <c r="C65" s="155"/>
      <c r="D65" s="155"/>
      <c r="E65" s="155"/>
      <c r="F65" s="156"/>
      <c r="G65" s="26"/>
    </row>
    <row r="66" spans="1:11" ht="20.100000000000001" customHeight="1" x14ac:dyDescent="0.25">
      <c r="A66" s="33" t="s">
        <v>87</v>
      </c>
      <c r="B66" s="33" t="s">
        <v>133</v>
      </c>
      <c r="C66" s="155"/>
      <c r="D66" s="155"/>
      <c r="E66" s="155"/>
      <c r="F66" s="156"/>
      <c r="G66" s="26"/>
    </row>
    <row r="67" spans="1:11" ht="20.100000000000001" customHeight="1" x14ac:dyDescent="0.25">
      <c r="A67" s="33" t="s">
        <v>88</v>
      </c>
      <c r="B67" s="33" t="s">
        <v>134</v>
      </c>
      <c r="C67" s="155"/>
      <c r="D67" s="155"/>
      <c r="E67" s="155"/>
      <c r="F67" s="156"/>
      <c r="G67" s="26"/>
    </row>
    <row r="68" spans="1:11" ht="20.100000000000001" customHeight="1" x14ac:dyDescent="0.25">
      <c r="A68" s="33" t="s">
        <v>89</v>
      </c>
      <c r="B68" s="33" t="s">
        <v>135</v>
      </c>
      <c r="C68" s="155"/>
      <c r="D68" s="155"/>
      <c r="E68" s="155"/>
      <c r="F68" s="158"/>
      <c r="G68" s="26"/>
    </row>
    <row r="69" spans="1:11" ht="20.100000000000001" customHeight="1" x14ac:dyDescent="0.25">
      <c r="A69" s="31"/>
      <c r="B69" s="31" t="s">
        <v>136</v>
      </c>
      <c r="C69" s="166"/>
      <c r="D69" s="166"/>
      <c r="E69" s="166"/>
      <c r="F69" s="167"/>
      <c r="G69" s="26"/>
    </row>
    <row r="70" spans="1:11" ht="20.100000000000001" customHeight="1" x14ac:dyDescent="0.25">
      <c r="A70" s="33" t="s">
        <v>90</v>
      </c>
      <c r="B70" s="33" t="s">
        <v>137</v>
      </c>
      <c r="C70" s="157">
        <f>SUM(C63:C68)</f>
        <v>0</v>
      </c>
      <c r="D70" s="157">
        <f>SUM(D63:D68)</f>
        <v>0</v>
      </c>
      <c r="E70" s="174">
        <f>SUM(E63:E68)</f>
        <v>0</v>
      </c>
      <c r="F70" s="157">
        <f>SUM(F63:F68)</f>
        <v>0</v>
      </c>
      <c r="G70" s="26"/>
    </row>
    <row r="71" spans="1:11" ht="20.100000000000001" customHeight="1" x14ac:dyDescent="0.25">
      <c r="A71" s="34" t="s">
        <v>91</v>
      </c>
      <c r="B71" s="34" t="s">
        <v>138</v>
      </c>
      <c r="C71" s="175">
        <f>C60+C70</f>
        <v>0</v>
      </c>
      <c r="D71" s="175">
        <f>D60+D70</f>
        <v>0</v>
      </c>
      <c r="E71" s="175">
        <f>E60+E70</f>
        <v>0</v>
      </c>
      <c r="F71" s="157">
        <f>F60+F70</f>
        <v>0</v>
      </c>
      <c r="G71" s="26"/>
      <c r="H71" s="35"/>
      <c r="I71" s="35"/>
      <c r="J71" s="35"/>
      <c r="K71" s="35"/>
    </row>
    <row r="72" spans="1:11" ht="20.100000000000001" customHeight="1" x14ac:dyDescent="0.25">
      <c r="A72" s="26"/>
      <c r="B72" s="26"/>
      <c r="C72" s="165"/>
      <c r="D72" s="165"/>
      <c r="E72" s="165"/>
      <c r="F72" s="165"/>
    </row>
    <row r="73" spans="1:11" ht="20.100000000000001" customHeight="1" x14ac:dyDescent="0.25">
      <c r="A73" s="36" t="s">
        <v>233</v>
      </c>
      <c r="B73" s="23"/>
      <c r="C73" s="36"/>
      <c r="D73" s="36"/>
      <c r="E73" s="36"/>
      <c r="F73" s="36"/>
    </row>
    <row r="74" spans="1:11" ht="20.100000000000001" customHeight="1" x14ac:dyDescent="0.25">
      <c r="C74" s="133"/>
      <c r="D74" s="37"/>
      <c r="E74" s="37"/>
      <c r="F74" s="37"/>
    </row>
    <row r="75" spans="1:11" ht="14.1" customHeight="1" x14ac:dyDescent="0.25">
      <c r="A75" s="124" t="s">
        <v>234</v>
      </c>
      <c r="B75" s="23"/>
      <c r="C75" s="23"/>
      <c r="D75" s="134"/>
      <c r="E75" s="134"/>
      <c r="F75" s="134"/>
    </row>
    <row r="76" spans="1:11" ht="14.1" customHeight="1" x14ac:dyDescent="0.25">
      <c r="A76" s="23"/>
      <c r="B76" s="21"/>
      <c r="C76" s="124"/>
      <c r="D76" s="134"/>
      <c r="E76" s="134"/>
      <c r="F76" s="134"/>
    </row>
    <row r="77" spans="1:11" ht="14.1" customHeight="1" x14ac:dyDescent="0.25">
      <c r="A77" s="21" t="s">
        <v>83</v>
      </c>
      <c r="B77" s="23"/>
      <c r="C77" s="134"/>
      <c r="D77" s="134"/>
      <c r="E77" s="134"/>
      <c r="F77" s="134"/>
    </row>
    <row r="78" spans="1:11" ht="14.1" customHeight="1" x14ac:dyDescent="0.25">
      <c r="C78" s="38"/>
      <c r="D78" s="38"/>
      <c r="E78" s="38"/>
      <c r="F78" s="123" t="str">
        <f>F38</f>
        <v>(Amount Rs. Lakh)</v>
      </c>
    </row>
    <row r="79" spans="1:11" ht="14.1" customHeight="1" x14ac:dyDescent="0.25">
      <c r="C79" s="124" t="s">
        <v>139</v>
      </c>
      <c r="D79" s="21"/>
      <c r="E79" s="124"/>
      <c r="F79" s="125"/>
    </row>
    <row r="80" spans="1:11" ht="14.1" customHeight="1" x14ac:dyDescent="0.25">
      <c r="C80" s="38"/>
      <c r="D80" s="38"/>
      <c r="E80" s="38"/>
      <c r="F80" s="38"/>
    </row>
    <row r="81" spans="1:7" ht="16.5" customHeight="1" x14ac:dyDescent="0.25">
      <c r="A81" s="25"/>
      <c r="B81" s="25"/>
      <c r="C81" s="39">
        <f>C41</f>
        <v>40633</v>
      </c>
      <c r="D81" s="39">
        <f>D41</f>
        <v>40999</v>
      </c>
      <c r="E81" s="39">
        <f>E41</f>
        <v>41364</v>
      </c>
      <c r="F81" s="40">
        <f>F41</f>
        <v>41729</v>
      </c>
      <c r="G81" s="26"/>
    </row>
    <row r="82" spans="1:7" ht="15.95" customHeight="1" x14ac:dyDescent="0.25">
      <c r="A82" s="27"/>
      <c r="B82" s="113" t="s">
        <v>236</v>
      </c>
      <c r="C82" s="290" t="s">
        <v>230</v>
      </c>
      <c r="D82" s="291"/>
      <c r="E82" s="41" t="s">
        <v>75</v>
      </c>
      <c r="F82" s="42" t="s">
        <v>79</v>
      </c>
      <c r="G82" s="26"/>
    </row>
    <row r="83" spans="1:7" ht="15.75" customHeight="1" x14ac:dyDescent="0.25">
      <c r="A83" s="27"/>
      <c r="B83" s="27"/>
      <c r="C83" s="292" t="s">
        <v>231</v>
      </c>
      <c r="D83" s="293"/>
      <c r="E83" s="43" t="s">
        <v>76</v>
      </c>
      <c r="F83" s="44" t="s">
        <v>80</v>
      </c>
      <c r="G83" s="26"/>
    </row>
    <row r="84" spans="1:7" ht="14.1" customHeight="1" x14ac:dyDescent="0.25">
      <c r="A84" s="27"/>
      <c r="B84" s="27"/>
      <c r="C84" s="41" t="s">
        <v>73</v>
      </c>
      <c r="D84" s="41" t="s">
        <v>74</v>
      </c>
      <c r="E84" s="41" t="s">
        <v>77</v>
      </c>
      <c r="F84" s="42" t="s">
        <v>81</v>
      </c>
      <c r="G84" s="26"/>
    </row>
    <row r="85" spans="1:7" ht="20.100000000000001" customHeight="1" x14ac:dyDescent="0.25">
      <c r="A85" s="33"/>
      <c r="B85" s="127" t="s">
        <v>164</v>
      </c>
      <c r="C85" s="135"/>
      <c r="D85" s="135"/>
      <c r="E85" s="135"/>
      <c r="F85" s="136"/>
      <c r="G85" s="26"/>
    </row>
    <row r="86" spans="1:7" ht="20.100000000000001" customHeight="1" x14ac:dyDescent="0.25">
      <c r="A86" s="33" t="s">
        <v>140</v>
      </c>
      <c r="B86" s="33" t="s">
        <v>165</v>
      </c>
      <c r="C86" s="119"/>
      <c r="D86" s="119"/>
      <c r="E86" s="119"/>
      <c r="F86" s="120"/>
      <c r="G86" s="26"/>
    </row>
    <row r="87" spans="1:7" ht="20.100000000000001" customHeight="1" x14ac:dyDescent="0.25">
      <c r="A87" s="33" t="s">
        <v>141</v>
      </c>
      <c r="B87" s="33" t="s">
        <v>166</v>
      </c>
      <c r="C87" s="137"/>
      <c r="D87" s="137"/>
      <c r="E87" s="137"/>
      <c r="F87" s="138"/>
      <c r="G87" s="26"/>
    </row>
    <row r="88" spans="1:7" ht="20.100000000000001" customHeight="1" x14ac:dyDescent="0.25">
      <c r="A88" s="31"/>
      <c r="B88" s="31" t="s">
        <v>167</v>
      </c>
      <c r="C88" s="130"/>
      <c r="D88" s="130"/>
      <c r="E88" s="130"/>
      <c r="F88" s="131"/>
      <c r="G88" s="26"/>
    </row>
    <row r="89" spans="1:7" ht="20.100000000000001" customHeight="1" x14ac:dyDescent="0.25">
      <c r="A89" s="33"/>
      <c r="B89" s="33" t="s">
        <v>168</v>
      </c>
      <c r="C89" s="119"/>
      <c r="D89" s="119"/>
      <c r="E89" s="119"/>
      <c r="F89" s="120"/>
      <c r="G89" s="26"/>
    </row>
    <row r="90" spans="1:7" ht="20.100000000000001" customHeight="1" x14ac:dyDescent="0.25">
      <c r="A90" s="33"/>
      <c r="B90" s="33" t="s">
        <v>169</v>
      </c>
      <c r="C90" s="119"/>
      <c r="D90" s="119"/>
      <c r="E90" s="119"/>
      <c r="F90" s="120"/>
      <c r="G90" s="26"/>
    </row>
    <row r="91" spans="1:7" ht="20.100000000000001" customHeight="1" x14ac:dyDescent="0.25">
      <c r="A91" s="33" t="s">
        <v>142</v>
      </c>
      <c r="B91" s="33" t="s">
        <v>170</v>
      </c>
      <c r="C91" s="119"/>
      <c r="D91" s="119"/>
      <c r="E91" s="119"/>
      <c r="F91" s="145"/>
      <c r="G91" s="26"/>
    </row>
    <row r="92" spans="1:7" ht="20.100000000000001" customHeight="1" x14ac:dyDescent="0.25">
      <c r="A92" s="31"/>
      <c r="B92" s="31" t="s">
        <v>171</v>
      </c>
      <c r="C92" s="139"/>
      <c r="D92" s="139"/>
      <c r="E92" s="139"/>
      <c r="F92" s="140"/>
      <c r="G92" s="26"/>
    </row>
    <row r="93" spans="1:7" ht="20.100000000000001" customHeight="1" x14ac:dyDescent="0.25">
      <c r="A93" s="31"/>
      <c r="B93" s="31" t="s">
        <v>172</v>
      </c>
      <c r="C93" s="139"/>
      <c r="D93" s="139"/>
      <c r="E93" s="139"/>
      <c r="F93" s="140"/>
      <c r="G93" s="26"/>
    </row>
    <row r="94" spans="1:7" ht="20.100000000000001" customHeight="1" x14ac:dyDescent="0.25">
      <c r="A94" s="33"/>
      <c r="B94" s="33" t="s">
        <v>173</v>
      </c>
      <c r="C94" s="119"/>
      <c r="D94" s="119"/>
      <c r="E94" s="119"/>
      <c r="F94" s="145"/>
      <c r="G94" s="26"/>
    </row>
    <row r="95" spans="1:7" ht="20.100000000000001" customHeight="1" x14ac:dyDescent="0.25">
      <c r="A95" s="31"/>
      <c r="B95" s="31" t="s">
        <v>174</v>
      </c>
      <c r="C95" s="130"/>
      <c r="D95" s="130"/>
      <c r="E95" s="130"/>
      <c r="F95" s="131"/>
      <c r="G95" s="26"/>
    </row>
    <row r="96" spans="1:7" ht="20.100000000000001" customHeight="1" x14ac:dyDescent="0.25">
      <c r="A96" s="33" t="s">
        <v>143</v>
      </c>
      <c r="B96" s="33" t="s">
        <v>175</v>
      </c>
      <c r="C96" s="155"/>
      <c r="D96" s="155"/>
      <c r="E96" s="155"/>
      <c r="F96" s="158"/>
      <c r="G96" s="26"/>
    </row>
    <row r="97" spans="1:256" ht="20.100000000000001" customHeight="1" x14ac:dyDescent="0.25">
      <c r="A97" s="31"/>
      <c r="B97" s="31" t="s">
        <v>108</v>
      </c>
      <c r="C97" s="166"/>
      <c r="D97" s="166"/>
      <c r="E97" s="166"/>
      <c r="F97" s="167"/>
      <c r="G97" s="26"/>
    </row>
    <row r="98" spans="1:256" ht="20.100000000000001" customHeight="1" x14ac:dyDescent="0.25">
      <c r="A98" s="33" t="s">
        <v>144</v>
      </c>
      <c r="B98" s="33" t="s">
        <v>176</v>
      </c>
      <c r="C98" s="180">
        <f>C99+C104+C105+C107+C108</f>
        <v>0</v>
      </c>
      <c r="D98" s="180">
        <f>D99+D104+D105+D107+D108</f>
        <v>0</v>
      </c>
      <c r="E98" s="180">
        <f>E99+E104+E105+E107+E108</f>
        <v>0</v>
      </c>
      <c r="F98" s="180">
        <f>F99+F104+F105+F107+F108</f>
        <v>0</v>
      </c>
      <c r="G98" s="26"/>
    </row>
    <row r="99" spans="1:256" ht="20.100000000000001" customHeight="1" x14ac:dyDescent="0.25">
      <c r="A99" s="33"/>
      <c r="B99" s="33" t="s">
        <v>177</v>
      </c>
      <c r="C99" s="181">
        <f>C102+C103</f>
        <v>0</v>
      </c>
      <c r="D99" s="181">
        <f>D102+D103</f>
        <v>0</v>
      </c>
      <c r="E99" s="181">
        <f>E102+E103</f>
        <v>0</v>
      </c>
      <c r="F99" s="182">
        <f>F102+F103</f>
        <v>0</v>
      </c>
      <c r="G99" s="26"/>
    </row>
    <row r="100" spans="1:256" ht="20.100000000000001" customHeight="1" x14ac:dyDescent="0.25">
      <c r="A100" s="31"/>
      <c r="B100" s="31" t="s">
        <v>178</v>
      </c>
      <c r="C100" s="183"/>
      <c r="D100" s="183"/>
      <c r="E100" s="183"/>
      <c r="F100" s="184"/>
      <c r="G100" s="26"/>
    </row>
    <row r="101" spans="1:256" ht="20.100000000000001" customHeight="1" x14ac:dyDescent="0.25">
      <c r="A101" s="31"/>
      <c r="B101" s="31" t="s">
        <v>179</v>
      </c>
      <c r="C101" s="183"/>
      <c r="D101" s="183"/>
      <c r="E101" s="183"/>
      <c r="F101" s="184"/>
      <c r="G101" s="26"/>
    </row>
    <row r="102" spans="1:256" ht="20.100000000000001" customHeight="1" x14ac:dyDescent="0.25">
      <c r="A102" s="33"/>
      <c r="B102" s="33" t="s">
        <v>180</v>
      </c>
      <c r="C102" s="155"/>
      <c r="D102" s="155"/>
      <c r="E102" s="155"/>
      <c r="F102" s="156"/>
      <c r="G102" s="26"/>
    </row>
    <row r="103" spans="1:256" ht="20.100000000000001" customHeight="1" x14ac:dyDescent="0.25">
      <c r="A103" s="33"/>
      <c r="B103" s="33" t="s">
        <v>181</v>
      </c>
      <c r="C103" s="155"/>
      <c r="D103" s="155"/>
      <c r="E103" s="155"/>
      <c r="F103" s="156"/>
      <c r="G103" s="26"/>
    </row>
    <row r="104" spans="1:256" ht="20.100000000000001" customHeight="1" x14ac:dyDescent="0.25">
      <c r="A104" s="33"/>
      <c r="B104" s="33" t="s">
        <v>182</v>
      </c>
      <c r="C104" s="155"/>
      <c r="D104" s="155"/>
      <c r="E104" s="155"/>
      <c r="F104" s="156"/>
      <c r="G104" s="26"/>
    </row>
    <row r="105" spans="1:256" ht="20.100000000000001" customHeight="1" x14ac:dyDescent="0.25">
      <c r="A105" s="33"/>
      <c r="B105" s="33" t="s">
        <v>183</v>
      </c>
      <c r="C105" s="155"/>
      <c r="D105" s="155"/>
      <c r="E105" s="155"/>
      <c r="F105" s="156"/>
      <c r="G105" s="26"/>
    </row>
    <row r="106" spans="1:256" ht="20.100000000000001" customHeight="1" x14ac:dyDescent="0.25">
      <c r="A106" s="33"/>
      <c r="B106" s="33" t="s">
        <v>184</v>
      </c>
      <c r="C106" s="185"/>
      <c r="D106" s="176"/>
      <c r="E106" s="176"/>
      <c r="F106" s="177"/>
      <c r="G106" s="26"/>
    </row>
    <row r="107" spans="1:256" ht="20.100000000000001" customHeight="1" x14ac:dyDescent="0.25">
      <c r="A107" s="33"/>
      <c r="B107" s="33" t="s">
        <v>180</v>
      </c>
      <c r="C107" s="155"/>
      <c r="D107" s="155"/>
      <c r="E107" s="155"/>
      <c r="F107" s="156"/>
      <c r="G107" s="26"/>
      <c r="CY107" s="33"/>
      <c r="CZ107" s="33"/>
      <c r="DA107" s="141"/>
      <c r="DB107" s="141"/>
      <c r="DC107" s="141"/>
      <c r="DD107" s="141"/>
      <c r="DE107" s="33"/>
      <c r="DF107" s="33"/>
      <c r="DG107" s="141"/>
      <c r="DH107" s="141"/>
      <c r="DI107" s="141"/>
      <c r="DJ107" s="141"/>
      <c r="DK107" s="33"/>
      <c r="DL107" s="33"/>
      <c r="DM107" s="141"/>
      <c r="DN107" s="141"/>
      <c r="DO107" s="141"/>
      <c r="DP107" s="141"/>
      <c r="DQ107" s="33"/>
      <c r="DR107" s="33"/>
      <c r="DS107" s="141"/>
      <c r="DT107" s="141"/>
      <c r="DU107" s="141"/>
      <c r="DV107" s="141"/>
      <c r="DW107" s="33"/>
      <c r="DX107" s="33"/>
      <c r="DY107" s="141"/>
      <c r="DZ107" s="141"/>
      <c r="EA107" s="141"/>
      <c r="EB107" s="141"/>
      <c r="EC107" s="33"/>
      <c r="ED107" s="33"/>
      <c r="EE107" s="141"/>
      <c r="EF107" s="141"/>
      <c r="EG107" s="141"/>
      <c r="EH107" s="141"/>
      <c r="EI107" s="33"/>
      <c r="EJ107" s="33"/>
      <c r="EK107" s="141"/>
      <c r="EL107" s="141"/>
      <c r="EM107" s="141"/>
      <c r="EN107" s="141"/>
      <c r="EO107" s="33"/>
      <c r="EP107" s="33"/>
      <c r="EQ107" s="141"/>
      <c r="ER107" s="141"/>
      <c r="ES107" s="141"/>
      <c r="ET107" s="141"/>
      <c r="EU107" s="33"/>
      <c r="EV107" s="33"/>
      <c r="EW107" s="141"/>
      <c r="EX107" s="141"/>
      <c r="EY107" s="141"/>
      <c r="EZ107" s="141"/>
      <c r="FA107" s="33"/>
      <c r="FB107" s="33"/>
      <c r="FC107" s="141"/>
      <c r="FD107" s="141"/>
      <c r="FE107" s="141"/>
      <c r="FF107" s="141"/>
      <c r="FG107" s="33"/>
      <c r="FH107" s="33"/>
      <c r="FI107" s="141"/>
      <c r="FJ107" s="141"/>
      <c r="FK107" s="141"/>
      <c r="FL107" s="141"/>
      <c r="FM107" s="33"/>
      <c r="FN107" s="33"/>
      <c r="FO107" s="141"/>
      <c r="FP107" s="141"/>
      <c r="FQ107" s="141"/>
      <c r="FR107" s="141"/>
      <c r="FS107" s="33"/>
      <c r="FT107" s="33"/>
      <c r="FU107" s="141"/>
      <c r="FV107" s="141"/>
      <c r="FW107" s="141"/>
      <c r="FX107" s="141"/>
      <c r="FY107" s="33"/>
      <c r="FZ107" s="33"/>
      <c r="GA107" s="141"/>
      <c r="GB107" s="141"/>
      <c r="GC107" s="141"/>
      <c r="GD107" s="141"/>
      <c r="GE107" s="33"/>
      <c r="GF107" s="33"/>
      <c r="GG107" s="141"/>
      <c r="GH107" s="141"/>
      <c r="GI107" s="141"/>
      <c r="GJ107" s="141"/>
      <c r="GK107" s="33"/>
      <c r="GL107" s="33"/>
      <c r="GM107" s="141"/>
      <c r="GN107" s="141"/>
      <c r="GO107" s="141"/>
      <c r="GP107" s="141"/>
      <c r="GQ107" s="33"/>
      <c r="GR107" s="33"/>
      <c r="GS107" s="141"/>
      <c r="GT107" s="141"/>
      <c r="GU107" s="141"/>
      <c r="GV107" s="141"/>
      <c r="GW107" s="33"/>
      <c r="GX107" s="33"/>
      <c r="GY107" s="141"/>
      <c r="GZ107" s="141"/>
      <c r="HA107" s="141"/>
      <c r="HB107" s="141"/>
      <c r="HC107" s="33"/>
      <c r="HD107" s="33"/>
      <c r="HE107" s="141"/>
      <c r="HF107" s="141"/>
      <c r="HG107" s="141"/>
      <c r="HH107" s="141"/>
      <c r="HI107" s="33"/>
      <c r="HJ107" s="33"/>
      <c r="HK107" s="141"/>
      <c r="HL107" s="141"/>
      <c r="HM107" s="141"/>
      <c r="HN107" s="141"/>
      <c r="HO107" s="33"/>
      <c r="HP107" s="33"/>
      <c r="HQ107" s="141"/>
      <c r="HR107" s="141"/>
      <c r="HS107" s="141"/>
      <c r="HT107" s="141"/>
      <c r="HU107" s="33"/>
      <c r="HV107" s="33"/>
      <c r="HW107" s="141"/>
      <c r="HX107" s="141"/>
      <c r="HY107" s="141"/>
      <c r="HZ107" s="141"/>
      <c r="IA107" s="33"/>
      <c r="IB107" s="33"/>
      <c r="IC107" s="141"/>
      <c r="ID107" s="141"/>
      <c r="IE107" s="141"/>
      <c r="IF107" s="141"/>
      <c r="IG107" s="33"/>
      <c r="IH107" s="33"/>
      <c r="II107" s="141"/>
      <c r="IJ107" s="141"/>
      <c r="IK107" s="141"/>
      <c r="IL107" s="141"/>
      <c r="IM107" s="33"/>
      <c r="IN107" s="33"/>
      <c r="IO107" s="141"/>
      <c r="IP107" s="141"/>
      <c r="IQ107" s="141"/>
      <c r="IR107" s="141"/>
      <c r="IS107" s="33"/>
      <c r="IT107" s="33"/>
      <c r="IU107" s="141"/>
      <c r="IV107" s="141"/>
    </row>
    <row r="108" spans="1:256" ht="20.100000000000001" customHeight="1" x14ac:dyDescent="0.25">
      <c r="A108" s="33"/>
      <c r="B108" s="33" t="s">
        <v>181</v>
      </c>
      <c r="C108" s="155"/>
      <c r="D108" s="155"/>
      <c r="E108" s="155"/>
      <c r="F108" s="156"/>
      <c r="G108" s="26"/>
      <c r="CY108" s="142"/>
      <c r="CZ108" s="142"/>
      <c r="DA108" s="142"/>
      <c r="DB108" s="142"/>
      <c r="DC108" s="142"/>
      <c r="DD108" s="142"/>
      <c r="DE108" s="142"/>
      <c r="DF108" s="142"/>
      <c r="DG108" s="142"/>
      <c r="DH108" s="142"/>
      <c r="DI108" s="142"/>
      <c r="DJ108" s="142"/>
      <c r="DK108" s="142"/>
      <c r="DL108" s="142"/>
      <c r="DM108" s="142"/>
      <c r="DN108" s="142"/>
      <c r="DO108" s="142"/>
      <c r="DP108" s="142"/>
      <c r="DQ108" s="142"/>
      <c r="DR108" s="142"/>
      <c r="DS108" s="142"/>
      <c r="DT108" s="142"/>
      <c r="DU108" s="142"/>
      <c r="DV108" s="142"/>
      <c r="DW108" s="142"/>
      <c r="DX108" s="142"/>
      <c r="DY108" s="142"/>
      <c r="DZ108" s="142"/>
      <c r="EA108" s="142"/>
      <c r="EB108" s="142"/>
      <c r="EC108" s="142"/>
      <c r="ED108" s="142"/>
      <c r="EE108" s="142"/>
      <c r="EF108" s="142"/>
      <c r="EG108" s="142"/>
      <c r="EH108" s="142"/>
      <c r="EI108" s="142"/>
      <c r="EJ108" s="142"/>
      <c r="EK108" s="142"/>
      <c r="EL108" s="142"/>
      <c r="EM108" s="142"/>
      <c r="EN108" s="142"/>
      <c r="EO108" s="142"/>
      <c r="EP108" s="142"/>
      <c r="EQ108" s="142"/>
      <c r="ER108" s="142"/>
      <c r="ES108" s="142"/>
      <c r="ET108" s="142"/>
      <c r="EU108" s="142"/>
      <c r="EV108" s="142"/>
      <c r="EW108" s="142"/>
      <c r="EX108" s="142"/>
      <c r="EY108" s="142"/>
      <c r="EZ108" s="142"/>
      <c r="FA108" s="142"/>
      <c r="FB108" s="142"/>
      <c r="FC108" s="142"/>
      <c r="FD108" s="142"/>
      <c r="FE108" s="142"/>
      <c r="FF108" s="142"/>
      <c r="FG108" s="142"/>
      <c r="FH108" s="142"/>
      <c r="FI108" s="142"/>
      <c r="FJ108" s="142"/>
      <c r="FK108" s="142"/>
      <c r="FL108" s="142"/>
      <c r="FM108" s="142"/>
      <c r="FN108" s="142"/>
      <c r="FO108" s="142"/>
      <c r="FP108" s="142"/>
      <c r="FQ108" s="142"/>
      <c r="FR108" s="142"/>
      <c r="FS108" s="142"/>
      <c r="FT108" s="142"/>
      <c r="FU108" s="142"/>
      <c r="FV108" s="142"/>
      <c r="FW108" s="142"/>
      <c r="FX108" s="142"/>
      <c r="FY108" s="142"/>
      <c r="FZ108" s="142"/>
      <c r="GA108" s="142"/>
      <c r="GB108" s="142"/>
      <c r="GC108" s="142"/>
      <c r="GD108" s="142"/>
      <c r="GE108" s="142"/>
      <c r="GF108" s="142"/>
      <c r="GG108" s="142"/>
      <c r="GH108" s="142"/>
      <c r="GI108" s="142"/>
      <c r="GJ108" s="142"/>
      <c r="GK108" s="142"/>
      <c r="GL108" s="142"/>
      <c r="GM108" s="142"/>
      <c r="GN108" s="142"/>
      <c r="GO108" s="142"/>
      <c r="GP108" s="142"/>
      <c r="GQ108" s="142"/>
      <c r="GR108" s="142"/>
      <c r="GS108" s="142"/>
      <c r="GT108" s="142"/>
      <c r="GU108" s="142"/>
      <c r="GV108" s="142"/>
      <c r="GW108" s="142"/>
      <c r="GX108" s="142"/>
      <c r="GY108" s="142"/>
      <c r="GZ108" s="142"/>
      <c r="HA108" s="142"/>
      <c r="HB108" s="142"/>
      <c r="HC108" s="142"/>
      <c r="HD108" s="142"/>
      <c r="HE108" s="142"/>
      <c r="HF108" s="142"/>
      <c r="HG108" s="142"/>
      <c r="HH108" s="142"/>
      <c r="HI108" s="142"/>
      <c r="HJ108" s="142"/>
      <c r="HK108" s="142"/>
      <c r="HL108" s="142"/>
      <c r="HM108" s="142"/>
      <c r="HN108" s="142"/>
      <c r="HO108" s="142"/>
      <c r="HP108" s="142"/>
      <c r="HQ108" s="142"/>
      <c r="HR108" s="142"/>
      <c r="HS108" s="142"/>
      <c r="HT108" s="142"/>
      <c r="HU108" s="142"/>
      <c r="HV108" s="142"/>
      <c r="HW108" s="142"/>
      <c r="HX108" s="142"/>
      <c r="HY108" s="142"/>
      <c r="HZ108" s="142"/>
      <c r="IA108" s="142"/>
      <c r="IB108" s="142"/>
      <c r="IC108" s="142"/>
      <c r="ID108" s="142"/>
      <c r="IE108" s="142"/>
      <c r="IF108" s="142"/>
      <c r="IG108" s="142"/>
      <c r="IH108" s="142"/>
      <c r="II108" s="142"/>
      <c r="IJ108" s="142"/>
      <c r="IK108" s="142"/>
      <c r="IL108" s="142"/>
      <c r="IM108" s="142"/>
      <c r="IN108" s="142"/>
      <c r="IO108" s="142"/>
      <c r="IP108" s="142"/>
      <c r="IQ108" s="142"/>
      <c r="IR108" s="142"/>
      <c r="IS108" s="142"/>
      <c r="IT108" s="142"/>
      <c r="IU108" s="142"/>
      <c r="IV108" s="142"/>
    </row>
    <row r="109" spans="1:256" ht="20.100000000000001" customHeight="1" x14ac:dyDescent="0.25">
      <c r="A109" s="33" t="s">
        <v>145</v>
      </c>
      <c r="B109" s="33" t="s">
        <v>185</v>
      </c>
      <c r="C109" s="155"/>
      <c r="D109" s="155"/>
      <c r="E109" s="155"/>
      <c r="F109" s="158"/>
      <c r="G109" s="26"/>
    </row>
    <row r="110" spans="1:256" ht="20.100000000000001" customHeight="1" x14ac:dyDescent="0.25">
      <c r="A110" s="31"/>
      <c r="B110" s="31" t="s">
        <v>186</v>
      </c>
      <c r="C110" s="166"/>
      <c r="D110" s="166"/>
      <c r="E110" s="166"/>
      <c r="F110" s="167"/>
      <c r="G110" s="26"/>
    </row>
    <row r="111" spans="1:256" ht="20.100000000000001" customHeight="1" x14ac:dyDescent="0.25">
      <c r="A111" s="33" t="s">
        <v>146</v>
      </c>
      <c r="B111" s="33" t="s">
        <v>187</v>
      </c>
      <c r="C111" s="155"/>
      <c r="D111" s="155"/>
      <c r="E111" s="155"/>
      <c r="F111" s="156"/>
      <c r="G111" s="26"/>
    </row>
    <row r="112" spans="1:256" ht="20.100000000000001" customHeight="1" x14ac:dyDescent="0.25">
      <c r="A112" s="33" t="s">
        <v>147</v>
      </c>
      <c r="B112" s="33" t="s">
        <v>188</v>
      </c>
      <c r="C112" s="155"/>
      <c r="D112" s="155"/>
      <c r="E112" s="155"/>
      <c r="F112" s="156"/>
      <c r="G112" s="26"/>
    </row>
    <row r="113" spans="1:11" ht="20.100000000000001" customHeight="1" x14ac:dyDescent="0.25">
      <c r="A113" s="33" t="s">
        <v>148</v>
      </c>
      <c r="B113" s="33" t="s">
        <v>189</v>
      </c>
      <c r="C113" s="168">
        <f>C86+C87+C91+C94+C96+C98+C109+C111+C112</f>
        <v>0</v>
      </c>
      <c r="D113" s="168">
        <f>D86+D87+D91+D94+D96+D98+D109+D111+D112</f>
        <v>0</v>
      </c>
      <c r="E113" s="168">
        <f>E86+E87+E91+E94+E96+E98+E109+E111+E112</f>
        <v>0</v>
      </c>
      <c r="F113" s="169">
        <f>F86+F87+F91+F94+F96+F98+F109+F111+F112</f>
        <v>0</v>
      </c>
      <c r="G113" s="26"/>
      <c r="H113" s="35"/>
      <c r="I113" s="35"/>
      <c r="J113" s="35"/>
      <c r="K113" s="35"/>
    </row>
    <row r="114" spans="1:11" ht="20.100000000000001" customHeight="1" x14ac:dyDescent="0.25">
      <c r="A114" s="121"/>
      <c r="B114" s="121" t="s">
        <v>190</v>
      </c>
      <c r="C114" s="163"/>
      <c r="D114" s="163"/>
      <c r="E114" s="163"/>
      <c r="F114" s="164"/>
      <c r="G114" s="26"/>
    </row>
    <row r="115" spans="1:11" ht="20.100000000000001" customHeight="1" x14ac:dyDescent="0.25">
      <c r="A115" s="26"/>
      <c r="B115" s="26"/>
      <c r="C115" s="122"/>
      <c r="D115" s="122"/>
      <c r="E115" s="122"/>
      <c r="F115" s="122"/>
    </row>
    <row r="116" spans="1:11" ht="14.1" customHeight="1" x14ac:dyDescent="0.25">
      <c r="A116" s="36" t="s">
        <v>235</v>
      </c>
      <c r="B116" s="23"/>
      <c r="C116" s="36"/>
      <c r="D116" s="36"/>
      <c r="E116" s="36"/>
      <c r="F116" s="36"/>
    </row>
    <row r="117" spans="1:11" ht="14.1" customHeight="1" x14ac:dyDescent="0.25">
      <c r="C117" s="37"/>
      <c r="D117" s="38"/>
      <c r="E117" s="38"/>
      <c r="F117" s="123" t="str">
        <f>F78</f>
        <v>(Amount Rs. Lakh)</v>
      </c>
    </row>
    <row r="118" spans="1:11" ht="14.1" customHeight="1" x14ac:dyDescent="0.25">
      <c r="C118" s="124" t="s">
        <v>139</v>
      </c>
      <c r="D118" s="21"/>
      <c r="E118" s="124"/>
      <c r="F118" s="125"/>
    </row>
    <row r="119" spans="1:11" ht="14.1" customHeight="1" x14ac:dyDescent="0.25">
      <c r="C119" s="37"/>
      <c r="D119" s="38"/>
      <c r="E119" s="38"/>
      <c r="F119" s="123"/>
    </row>
    <row r="120" spans="1:11" ht="15.75" customHeight="1" x14ac:dyDescent="0.25">
      <c r="A120" s="25"/>
      <c r="B120" s="25"/>
      <c r="C120" s="39">
        <f>C81</f>
        <v>40633</v>
      </c>
      <c r="D120" s="39">
        <f>D81</f>
        <v>40999</v>
      </c>
      <c r="E120" s="39">
        <f>E81</f>
        <v>41364</v>
      </c>
      <c r="F120" s="40">
        <f>F81</f>
        <v>41729</v>
      </c>
      <c r="G120" s="26"/>
    </row>
    <row r="121" spans="1:11" ht="15.95" customHeight="1" x14ac:dyDescent="0.25">
      <c r="A121" s="27"/>
      <c r="B121" s="113" t="s">
        <v>236</v>
      </c>
      <c r="C121" s="290" t="s">
        <v>230</v>
      </c>
      <c r="D121" s="291"/>
      <c r="E121" s="41" t="s">
        <v>75</v>
      </c>
      <c r="F121" s="42" t="s">
        <v>79</v>
      </c>
      <c r="G121" s="26"/>
    </row>
    <row r="122" spans="1:11" ht="15.75" customHeight="1" x14ac:dyDescent="0.25">
      <c r="A122" s="27"/>
      <c r="B122" s="27"/>
      <c r="C122" s="292" t="s">
        <v>231</v>
      </c>
      <c r="D122" s="293"/>
      <c r="E122" s="43" t="s">
        <v>76</v>
      </c>
      <c r="F122" s="44" t="s">
        <v>80</v>
      </c>
      <c r="G122" s="26"/>
    </row>
    <row r="123" spans="1:11" ht="14.1" customHeight="1" x14ac:dyDescent="0.25">
      <c r="A123" s="27"/>
      <c r="B123" s="27"/>
      <c r="C123" s="41" t="s">
        <v>73</v>
      </c>
      <c r="D123" s="41" t="s">
        <v>74</v>
      </c>
      <c r="E123" s="41" t="s">
        <v>77</v>
      </c>
      <c r="F123" s="42" t="s">
        <v>81</v>
      </c>
      <c r="G123" s="26"/>
    </row>
    <row r="124" spans="1:11" ht="20.100000000000001" customHeight="1" x14ac:dyDescent="0.25">
      <c r="A124" s="33"/>
      <c r="B124" s="127" t="s">
        <v>191</v>
      </c>
      <c r="C124" s="135"/>
      <c r="D124" s="135"/>
      <c r="E124" s="135"/>
      <c r="F124" s="136"/>
      <c r="G124" s="26"/>
    </row>
    <row r="125" spans="1:11" ht="20.100000000000001" customHeight="1" x14ac:dyDescent="0.25">
      <c r="A125" s="33" t="s">
        <v>149</v>
      </c>
      <c r="B125" s="33" t="s">
        <v>192</v>
      </c>
      <c r="C125" s="155"/>
      <c r="D125" s="155"/>
      <c r="E125" s="155"/>
      <c r="F125" s="158"/>
      <c r="G125" s="26"/>
    </row>
    <row r="126" spans="1:11" ht="20.100000000000001" customHeight="1" x14ac:dyDescent="0.25">
      <c r="A126" s="31"/>
      <c r="B126" s="31" t="s">
        <v>413</v>
      </c>
      <c r="C126" s="166"/>
      <c r="D126" s="166"/>
      <c r="E126" s="166"/>
      <c r="F126" s="167"/>
      <c r="G126" s="26"/>
    </row>
    <row r="127" spans="1:11" ht="20.100000000000001" customHeight="1" x14ac:dyDescent="0.25">
      <c r="A127" s="33" t="s">
        <v>150</v>
      </c>
      <c r="B127" s="33" t="s">
        <v>193</v>
      </c>
      <c r="C127" s="155"/>
      <c r="D127" s="155"/>
      <c r="E127" s="155"/>
      <c r="F127" s="156"/>
      <c r="G127" s="26"/>
    </row>
    <row r="128" spans="1:11" ht="20.100000000000001" customHeight="1" x14ac:dyDescent="0.25">
      <c r="A128" s="33" t="s">
        <v>151</v>
      </c>
      <c r="B128" s="33" t="s">
        <v>194</v>
      </c>
      <c r="C128" s="168">
        <f>C125-C127</f>
        <v>0</v>
      </c>
      <c r="D128" s="168">
        <f>D125-D127</f>
        <v>0</v>
      </c>
      <c r="E128" s="168">
        <f>E125-E127</f>
        <v>0</v>
      </c>
      <c r="F128" s="169">
        <f>F125-F127</f>
        <v>0</v>
      </c>
      <c r="G128" s="26"/>
    </row>
    <row r="129" spans="1:7" ht="20.100000000000001" customHeight="1" x14ac:dyDescent="0.25">
      <c r="A129" s="33" t="s">
        <v>398</v>
      </c>
      <c r="B129" s="33" t="s">
        <v>399</v>
      </c>
      <c r="C129" s="186"/>
      <c r="D129" s="186"/>
      <c r="E129" s="186"/>
      <c r="F129" s="186"/>
      <c r="G129" s="26"/>
    </row>
    <row r="130" spans="1:7" ht="20.100000000000001" customHeight="1" x14ac:dyDescent="0.25">
      <c r="A130" s="33"/>
      <c r="B130" s="127" t="s">
        <v>195</v>
      </c>
      <c r="C130" s="165"/>
      <c r="D130" s="165"/>
      <c r="E130" s="165"/>
      <c r="F130" s="187"/>
      <c r="G130" s="26"/>
    </row>
    <row r="131" spans="1:7" ht="20.100000000000001" customHeight="1" x14ac:dyDescent="0.25">
      <c r="A131" s="33" t="s">
        <v>152</v>
      </c>
      <c r="B131" s="33" t="s">
        <v>196</v>
      </c>
      <c r="C131" s="168">
        <f>C133+C135+C136+C138+C140+C141</f>
        <v>0</v>
      </c>
      <c r="D131" s="168">
        <f>D133+D135+D136+D138+D140+D141</f>
        <v>0</v>
      </c>
      <c r="E131" s="168">
        <f>E133+E135+E136+E138+E140+E141</f>
        <v>0</v>
      </c>
      <c r="F131" s="169">
        <f>F133+F135+F136+F138+F140+F141</f>
        <v>0</v>
      </c>
      <c r="G131" s="26"/>
    </row>
    <row r="132" spans="1:7" ht="20.100000000000001" customHeight="1" x14ac:dyDescent="0.25">
      <c r="A132" s="31"/>
      <c r="B132" s="31" t="s">
        <v>197</v>
      </c>
      <c r="C132" s="183"/>
      <c r="D132" s="183"/>
      <c r="E132" s="183"/>
      <c r="F132" s="184"/>
      <c r="G132" s="26"/>
    </row>
    <row r="133" spans="1:7" ht="20.100000000000001" customHeight="1" x14ac:dyDescent="0.25">
      <c r="A133" s="33"/>
      <c r="B133" s="33" t="s">
        <v>198</v>
      </c>
      <c r="C133" s="155"/>
      <c r="D133" s="155"/>
      <c r="E133" s="155"/>
      <c r="F133" s="158"/>
      <c r="G133" s="26"/>
    </row>
    <row r="134" spans="1:7" ht="20.100000000000001" customHeight="1" x14ac:dyDescent="0.25">
      <c r="A134" s="31"/>
      <c r="B134" s="31" t="s">
        <v>199</v>
      </c>
      <c r="C134" s="178"/>
      <c r="D134" s="178"/>
      <c r="E134" s="178"/>
      <c r="F134" s="179"/>
      <c r="G134" s="26"/>
    </row>
    <row r="135" spans="1:7" ht="20.100000000000001" customHeight="1" x14ac:dyDescent="0.25">
      <c r="A135" s="33"/>
      <c r="B135" s="146" t="s">
        <v>200</v>
      </c>
      <c r="C135" s="155"/>
      <c r="D135" s="155"/>
      <c r="E135" s="155"/>
      <c r="F135" s="156"/>
      <c r="G135" s="26"/>
    </row>
    <row r="136" spans="1:7" ht="20.100000000000001" customHeight="1" x14ac:dyDescent="0.25">
      <c r="A136" s="33"/>
      <c r="B136" s="33" t="s">
        <v>201</v>
      </c>
      <c r="C136" s="155"/>
      <c r="D136" s="155"/>
      <c r="E136" s="155"/>
      <c r="F136" s="158"/>
      <c r="G136" s="26"/>
    </row>
    <row r="137" spans="1:7" ht="20.100000000000001" customHeight="1" x14ac:dyDescent="0.25">
      <c r="A137" s="31"/>
      <c r="B137" s="31" t="s">
        <v>202</v>
      </c>
      <c r="C137" s="178"/>
      <c r="D137" s="178"/>
      <c r="E137" s="178"/>
      <c r="F137" s="179"/>
      <c r="G137" s="26"/>
    </row>
    <row r="138" spans="1:7" ht="20.100000000000001" customHeight="1" x14ac:dyDescent="0.25">
      <c r="A138" s="33"/>
      <c r="B138" s="33" t="s">
        <v>203</v>
      </c>
      <c r="C138" s="155"/>
      <c r="D138" s="155"/>
      <c r="E138" s="155"/>
      <c r="F138" s="158"/>
      <c r="G138" s="26"/>
    </row>
    <row r="139" spans="1:7" ht="20.100000000000001" customHeight="1" x14ac:dyDescent="0.25">
      <c r="A139" s="31"/>
      <c r="B139" s="31" t="s">
        <v>204</v>
      </c>
      <c r="C139" s="166"/>
      <c r="D139" s="166"/>
      <c r="E139" s="166"/>
      <c r="F139" s="167"/>
      <c r="G139" s="26"/>
    </row>
    <row r="140" spans="1:7" ht="20.100000000000001" customHeight="1" x14ac:dyDescent="0.25">
      <c r="A140" s="33"/>
      <c r="B140" s="33" t="s">
        <v>205</v>
      </c>
      <c r="C140" s="155"/>
      <c r="D140" s="155"/>
      <c r="E140" s="155"/>
      <c r="F140" s="156"/>
      <c r="G140" s="26"/>
    </row>
    <row r="141" spans="1:7" ht="20.100000000000001" customHeight="1" x14ac:dyDescent="0.25">
      <c r="A141" s="33"/>
      <c r="B141" s="146" t="s">
        <v>206</v>
      </c>
      <c r="C141" s="155"/>
      <c r="D141" s="155"/>
      <c r="E141" s="155"/>
      <c r="F141" s="156"/>
      <c r="G141" s="26"/>
    </row>
    <row r="142" spans="1:7" ht="20.100000000000001" customHeight="1" x14ac:dyDescent="0.25">
      <c r="A142" s="33" t="s">
        <v>402</v>
      </c>
      <c r="B142" s="33" t="s">
        <v>403</v>
      </c>
      <c r="C142" s="155"/>
      <c r="D142" s="155"/>
      <c r="E142" s="155"/>
      <c r="F142" s="156"/>
      <c r="G142" s="26"/>
    </row>
    <row r="143" spans="1:7" ht="20.100000000000001" customHeight="1" x14ac:dyDescent="0.25">
      <c r="A143" s="33" t="s">
        <v>153</v>
      </c>
      <c r="B143" s="33" t="s">
        <v>207</v>
      </c>
      <c r="C143" s="155"/>
      <c r="D143" s="155"/>
      <c r="E143" s="155"/>
      <c r="F143" s="156"/>
      <c r="G143" s="26"/>
    </row>
    <row r="144" spans="1:7" ht="20.100000000000001" customHeight="1" x14ac:dyDescent="0.25">
      <c r="A144" s="33" t="s">
        <v>154</v>
      </c>
      <c r="B144" s="33" t="s">
        <v>208</v>
      </c>
      <c r="C144" s="155"/>
      <c r="D144" s="155"/>
      <c r="E144" s="155"/>
      <c r="F144" s="158"/>
      <c r="G144" s="26"/>
    </row>
    <row r="145" spans="1:11" ht="20.100000000000001" customHeight="1" x14ac:dyDescent="0.25">
      <c r="A145" s="31"/>
      <c r="B145" s="31" t="s">
        <v>209</v>
      </c>
      <c r="C145" s="166"/>
      <c r="D145" s="166"/>
      <c r="E145" s="166"/>
      <c r="F145" s="167"/>
      <c r="G145" s="26"/>
    </row>
    <row r="146" spans="1:11" ht="20.100000000000001" customHeight="1" x14ac:dyDescent="0.25">
      <c r="A146" s="33" t="s">
        <v>155</v>
      </c>
      <c r="B146" s="33" t="s">
        <v>210</v>
      </c>
      <c r="C146" s="168">
        <f>C131+C142+C143+C144</f>
        <v>0</v>
      </c>
      <c r="D146" s="168">
        <f>D131+D142+D143+D144</f>
        <v>0</v>
      </c>
      <c r="E146" s="168">
        <f>E131+E142+E143+E144</f>
        <v>0</v>
      </c>
      <c r="F146" s="169">
        <f>F131+F142+F143+F144</f>
        <v>0</v>
      </c>
      <c r="G146" s="26"/>
    </row>
    <row r="147" spans="1:11" ht="20.100000000000001" customHeight="1" x14ac:dyDescent="0.25">
      <c r="A147" s="31"/>
      <c r="B147" s="31" t="s">
        <v>211</v>
      </c>
      <c r="C147" s="152"/>
      <c r="D147" s="152"/>
      <c r="E147" s="152"/>
      <c r="F147" s="188"/>
      <c r="G147" s="26"/>
    </row>
    <row r="148" spans="1:11" ht="20.100000000000001" customHeight="1" x14ac:dyDescent="0.25">
      <c r="A148" s="33" t="s">
        <v>156</v>
      </c>
      <c r="B148" s="33" t="s">
        <v>212</v>
      </c>
      <c r="C148" s="155"/>
      <c r="D148" s="155"/>
      <c r="E148" s="155"/>
      <c r="F148" s="158"/>
      <c r="G148" s="26"/>
    </row>
    <row r="149" spans="1:11" ht="20.100000000000001" customHeight="1" x14ac:dyDescent="0.25">
      <c r="A149" s="31"/>
      <c r="B149" s="31" t="s">
        <v>213</v>
      </c>
      <c r="C149" s="159"/>
      <c r="D149" s="159"/>
      <c r="E149" s="159"/>
      <c r="F149" s="160"/>
      <c r="G149" s="26"/>
    </row>
    <row r="150" spans="1:11" ht="20.100000000000001" customHeight="1" x14ac:dyDescent="0.25">
      <c r="A150" s="31"/>
      <c r="B150" s="31" t="s">
        <v>214</v>
      </c>
      <c r="C150" s="159"/>
      <c r="D150" s="159"/>
      <c r="E150" s="159"/>
      <c r="F150" s="160"/>
      <c r="G150" s="26"/>
    </row>
    <row r="151" spans="1:11" ht="20.100000000000001" customHeight="1" x14ac:dyDescent="0.25">
      <c r="A151" s="33" t="s">
        <v>157</v>
      </c>
      <c r="B151" s="33" t="s">
        <v>215</v>
      </c>
      <c r="C151" s="168">
        <f>C113+C128+C129+C146+C148</f>
        <v>0</v>
      </c>
      <c r="D151" s="168">
        <f>D113+D128+D129+D146+D148</f>
        <v>0</v>
      </c>
      <c r="E151" s="168">
        <f>E113+E128+E129+E146+E148</f>
        <v>0</v>
      </c>
      <c r="F151" s="189">
        <f>F113+F128+F129+F146+F148</f>
        <v>0</v>
      </c>
      <c r="G151" s="26"/>
      <c r="H151" s="35"/>
      <c r="I151" s="35"/>
      <c r="J151" s="35"/>
      <c r="K151" s="35"/>
    </row>
    <row r="152" spans="1:11" ht="20.100000000000001" customHeight="1" x14ac:dyDescent="0.25">
      <c r="A152" s="33" t="s">
        <v>158</v>
      </c>
      <c r="B152" s="33" t="s">
        <v>216</v>
      </c>
      <c r="C152" s="157">
        <f>C70-C66-C148</f>
        <v>0</v>
      </c>
      <c r="D152" s="157">
        <f>D70-D66-D148</f>
        <v>0</v>
      </c>
      <c r="E152" s="157">
        <f>E70-E66-E148</f>
        <v>0</v>
      </c>
      <c r="F152" s="157">
        <f>F70-F66-F148</f>
        <v>0</v>
      </c>
      <c r="G152" s="26"/>
    </row>
    <row r="153" spans="1:11" ht="20.100000000000001" customHeight="1" x14ac:dyDescent="0.25">
      <c r="A153" s="33" t="s">
        <v>159</v>
      </c>
      <c r="B153" s="33" t="s">
        <v>217</v>
      </c>
      <c r="C153" s="161">
        <f>C56+C58+C59+C70-C128-C129-C146-C148</f>
        <v>0</v>
      </c>
      <c r="D153" s="161">
        <f>D56+D58+D59+D70-D128-D129-D146-D148</f>
        <v>0</v>
      </c>
      <c r="E153" s="161">
        <f>E56+E58+E59+E70-E128-E129-E146-E148</f>
        <v>0</v>
      </c>
      <c r="F153" s="190">
        <f>F56+F58+F59+F70-F128-F129-F146-F148</f>
        <v>0</v>
      </c>
      <c r="G153" s="26"/>
    </row>
    <row r="154" spans="1:11" ht="20.100000000000001" customHeight="1" x14ac:dyDescent="0.25">
      <c r="A154" s="31"/>
      <c r="B154" s="31" t="s">
        <v>218</v>
      </c>
      <c r="C154" s="166"/>
      <c r="D154" s="166"/>
      <c r="E154" s="166"/>
      <c r="F154" s="167"/>
      <c r="G154" s="26"/>
    </row>
    <row r="155" spans="1:11" ht="20.100000000000001" customHeight="1" x14ac:dyDescent="0.25">
      <c r="A155" s="33" t="s">
        <v>160</v>
      </c>
      <c r="B155" s="33" t="s">
        <v>219</v>
      </c>
      <c r="C155" s="151" t="str">
        <f>IF(C34&lt;&gt;0,C113/C34,"")</f>
        <v/>
      </c>
      <c r="D155" s="151" t="str">
        <f>IF(D34&lt;&gt;0,D113/D34,"")</f>
        <v/>
      </c>
      <c r="E155" s="151" t="str">
        <f>IF(E34&lt;&gt;0,E113/E34,"")</f>
        <v/>
      </c>
      <c r="F155" s="191" t="str">
        <f>IF(F34&lt;&gt;0,F113/F34,"")</f>
        <v/>
      </c>
      <c r="G155" s="26"/>
    </row>
    <row r="156" spans="1:11" ht="20.100000000000001" customHeight="1" x14ac:dyDescent="0.25">
      <c r="A156" s="33" t="s">
        <v>161</v>
      </c>
      <c r="B156" s="33" t="s">
        <v>220</v>
      </c>
      <c r="C156" s="151" t="str">
        <f>IF(C152&lt;&gt;0,C60/C152,"")</f>
        <v/>
      </c>
      <c r="D156" s="151" t="str">
        <f>IF(D152&lt;&gt;0,D60/D152,"")</f>
        <v/>
      </c>
      <c r="E156" s="151" t="str">
        <f>IF(E152&lt;&gt;0,E60/E152,"")</f>
        <v/>
      </c>
      <c r="F156" s="192" t="str">
        <f>IF(F152&lt;&gt;0,F60/F152,"")</f>
        <v/>
      </c>
      <c r="G156" s="26"/>
    </row>
    <row r="157" spans="1:11" ht="20.100000000000001" customHeight="1" x14ac:dyDescent="0.25">
      <c r="A157" s="121"/>
      <c r="B157" s="121" t="s">
        <v>221</v>
      </c>
      <c r="C157" s="193"/>
      <c r="D157" s="193"/>
      <c r="E157" s="193"/>
      <c r="F157" s="194"/>
      <c r="G157" s="26"/>
    </row>
    <row r="158" spans="1:11" ht="20.100000000000001" customHeight="1" x14ac:dyDescent="0.25">
      <c r="A158" s="143">
        <v>48</v>
      </c>
      <c r="B158" s="33" t="s">
        <v>400</v>
      </c>
      <c r="C158" s="151" t="str">
        <f>IF(C152&lt;&gt;0,C56/C152,"")</f>
        <v/>
      </c>
      <c r="D158" s="151" t="str">
        <f>IF(D152&lt;&gt;0,D56/D152,"")</f>
        <v/>
      </c>
      <c r="E158" s="151" t="str">
        <f>IF(E152&lt;&gt;0,E56/E152,"")</f>
        <v/>
      </c>
      <c r="F158" s="195" t="str">
        <f>IF(F152&lt;&gt;0,F56/F152,"")</f>
        <v/>
      </c>
      <c r="G158" s="26"/>
    </row>
    <row r="159" spans="1:11" ht="20.100000000000001" customHeight="1" x14ac:dyDescent="0.25">
      <c r="A159" s="121"/>
      <c r="B159" s="121" t="s">
        <v>401</v>
      </c>
      <c r="C159" s="196"/>
      <c r="D159" s="196"/>
      <c r="E159" s="196"/>
      <c r="F159" s="197"/>
      <c r="G159" s="26"/>
    </row>
    <row r="160" spans="1:11" ht="20.100000000000001" customHeight="1" x14ac:dyDescent="0.25">
      <c r="A160" s="33"/>
      <c r="B160" s="127" t="s">
        <v>222</v>
      </c>
      <c r="C160" s="176"/>
      <c r="D160" s="176"/>
      <c r="E160" s="176"/>
      <c r="F160" s="177"/>
      <c r="G160" s="26"/>
    </row>
    <row r="161" spans="1:7" ht="20.100000000000001" customHeight="1" x14ac:dyDescent="0.25">
      <c r="A161" s="33" t="s">
        <v>162</v>
      </c>
      <c r="B161" s="33" t="s">
        <v>223</v>
      </c>
      <c r="C161" s="155"/>
      <c r="D161" s="155"/>
      <c r="E161" s="155"/>
      <c r="F161" s="156"/>
      <c r="G161" s="26"/>
    </row>
    <row r="162" spans="1:7" ht="20.100000000000001" customHeight="1" x14ac:dyDescent="0.25">
      <c r="A162" s="33" t="s">
        <v>163</v>
      </c>
      <c r="B162" s="33" t="s">
        <v>224</v>
      </c>
      <c r="C162" s="198"/>
      <c r="D162" s="198"/>
      <c r="E162" s="198"/>
      <c r="F162" s="199"/>
      <c r="G162" s="26"/>
    </row>
    <row r="163" spans="1:7" ht="20.100000000000001" customHeight="1" x14ac:dyDescent="0.25">
      <c r="A163" s="33"/>
      <c r="B163" s="33" t="s">
        <v>225</v>
      </c>
      <c r="C163" s="155"/>
      <c r="D163" s="155"/>
      <c r="E163" s="155"/>
      <c r="F163" s="156"/>
      <c r="G163" s="26"/>
    </row>
    <row r="164" spans="1:7" ht="20.100000000000001" customHeight="1" x14ac:dyDescent="0.25">
      <c r="A164" s="33"/>
      <c r="B164" s="33" t="s">
        <v>226</v>
      </c>
      <c r="C164" s="155"/>
      <c r="D164" s="155"/>
      <c r="E164" s="155"/>
      <c r="F164" s="156"/>
      <c r="G164" s="26"/>
    </row>
    <row r="165" spans="1:7" ht="20.100000000000001" customHeight="1" x14ac:dyDescent="0.25">
      <c r="A165" s="33"/>
      <c r="B165" s="33" t="s">
        <v>227</v>
      </c>
      <c r="C165" s="155"/>
      <c r="D165" s="155"/>
      <c r="E165" s="155"/>
      <c r="F165" s="156"/>
      <c r="G165" s="26"/>
    </row>
    <row r="166" spans="1:7" ht="20.100000000000001" customHeight="1" x14ac:dyDescent="0.25">
      <c r="A166" s="34"/>
      <c r="B166" s="34" t="s">
        <v>228</v>
      </c>
      <c r="C166" s="156"/>
      <c r="D166" s="156"/>
      <c r="E166" s="156"/>
      <c r="F166" s="156"/>
      <c r="G166" s="26"/>
    </row>
    <row r="167" spans="1:7" ht="20.100000000000001" customHeight="1" x14ac:dyDescent="0.25">
      <c r="A167" s="26"/>
      <c r="B167" s="26"/>
      <c r="C167" s="200"/>
      <c r="D167" s="200"/>
      <c r="E167" s="200"/>
      <c r="F167" s="200"/>
    </row>
    <row r="168" spans="1:7" ht="20.100000000000001" customHeight="1" x14ac:dyDescent="0.25">
      <c r="B168" s="144" t="s">
        <v>229</v>
      </c>
      <c r="C168" s="201">
        <f>C151-C71</f>
        <v>0</v>
      </c>
      <c r="D168" s="201">
        <f>D151-D71</f>
        <v>0</v>
      </c>
      <c r="E168" s="201">
        <f>E151-E71</f>
        <v>0</v>
      </c>
      <c r="F168" s="201">
        <f>F151-F71</f>
        <v>0</v>
      </c>
    </row>
    <row r="169" spans="1:7" ht="20.100000000000001" customHeight="1" x14ac:dyDescent="0.25">
      <c r="C169" s="35"/>
      <c r="D169" s="35"/>
      <c r="E169" s="35"/>
      <c r="F169" s="35"/>
    </row>
    <row r="170" spans="1:7" ht="20.100000000000001" customHeight="1" x14ac:dyDescent="0.25">
      <c r="C170" s="35"/>
      <c r="D170" s="35"/>
      <c r="E170" s="35"/>
      <c r="F170" s="35"/>
    </row>
    <row r="171" spans="1:7" ht="20.100000000000001" customHeight="1" x14ac:dyDescent="0.25">
      <c r="C171" s="35"/>
      <c r="D171" s="35"/>
      <c r="E171" s="35"/>
      <c r="F171" s="35"/>
    </row>
    <row r="172" spans="1:7" ht="20.100000000000001" customHeight="1" x14ac:dyDescent="0.25">
      <c r="C172" s="35"/>
      <c r="D172" s="35"/>
      <c r="E172" s="35"/>
      <c r="F172" s="35"/>
    </row>
    <row r="173" spans="1:7" ht="20.100000000000001" customHeight="1" x14ac:dyDescent="0.25">
      <c r="C173" s="35"/>
      <c r="D173" s="35"/>
      <c r="E173" s="35"/>
      <c r="F173" s="35"/>
    </row>
    <row r="174" spans="1:7" ht="20.100000000000001" customHeight="1" x14ac:dyDescent="0.25">
      <c r="C174" s="35"/>
      <c r="D174" s="35"/>
      <c r="E174" s="35"/>
      <c r="F174" s="35"/>
    </row>
    <row r="175" spans="1:7" ht="20.100000000000001" customHeight="1" x14ac:dyDescent="0.25">
      <c r="C175" s="35"/>
      <c r="D175" s="35"/>
      <c r="E175" s="35"/>
      <c r="F175" s="35"/>
    </row>
    <row r="176" spans="1:7" ht="20.100000000000001" customHeight="1" x14ac:dyDescent="0.25">
      <c r="C176" s="35"/>
      <c r="D176" s="35"/>
      <c r="E176" s="35"/>
      <c r="F176" s="35"/>
    </row>
    <row r="177" spans="3:6" ht="20.100000000000001" customHeight="1" x14ac:dyDescent="0.25">
      <c r="C177" s="35"/>
      <c r="D177" s="35"/>
      <c r="E177" s="35"/>
      <c r="F177" s="35"/>
    </row>
    <row r="178" spans="3:6" ht="20.100000000000001" customHeight="1" x14ac:dyDescent="0.25">
      <c r="C178" s="35"/>
      <c r="D178" s="35"/>
      <c r="E178" s="35"/>
      <c r="F178" s="35"/>
    </row>
    <row r="179" spans="3:6" ht="20.100000000000001" customHeight="1" x14ac:dyDescent="0.25">
      <c r="C179" s="35"/>
      <c r="D179" s="35"/>
      <c r="E179" s="35"/>
      <c r="F179" s="35"/>
    </row>
    <row r="180" spans="3:6" ht="20.100000000000001" customHeight="1" x14ac:dyDescent="0.25">
      <c r="C180" s="35"/>
      <c r="D180" s="35"/>
      <c r="E180" s="35"/>
      <c r="F180" s="35"/>
    </row>
    <row r="181" spans="3:6" ht="20.100000000000001" customHeight="1" x14ac:dyDescent="0.25">
      <c r="C181" s="35"/>
      <c r="D181" s="35"/>
      <c r="E181" s="35"/>
      <c r="F181" s="35"/>
    </row>
    <row r="182" spans="3:6" ht="20.100000000000001" customHeight="1" x14ac:dyDescent="0.25">
      <c r="C182" s="35"/>
      <c r="D182" s="35"/>
      <c r="E182" s="35"/>
      <c r="F182" s="35"/>
    </row>
    <row r="183" spans="3:6" ht="20.100000000000001" customHeight="1" x14ac:dyDescent="0.25">
      <c r="C183" s="35"/>
      <c r="D183" s="35"/>
      <c r="E183" s="35"/>
      <c r="F183" s="35"/>
    </row>
    <row r="184" spans="3:6" ht="20.100000000000001" customHeight="1" x14ac:dyDescent="0.25">
      <c r="C184" s="35"/>
      <c r="D184" s="35"/>
      <c r="E184" s="35"/>
      <c r="F184" s="35"/>
    </row>
    <row r="185" spans="3:6" ht="20.100000000000001" customHeight="1" x14ac:dyDescent="0.25">
      <c r="C185" s="35"/>
      <c r="D185" s="35"/>
      <c r="E185" s="35"/>
      <c r="F185" s="35"/>
    </row>
    <row r="186" spans="3:6" ht="20.100000000000001" customHeight="1" x14ac:dyDescent="0.25">
      <c r="C186" s="35"/>
      <c r="D186" s="35"/>
      <c r="E186" s="35"/>
      <c r="F186" s="35"/>
    </row>
    <row r="187" spans="3:6" ht="20.100000000000001" customHeight="1" x14ac:dyDescent="0.25">
      <c r="C187" s="35"/>
      <c r="D187" s="35"/>
      <c r="E187" s="35"/>
      <c r="F187" s="35"/>
    </row>
    <row r="188" spans="3:6" ht="20.100000000000001" customHeight="1" x14ac:dyDescent="0.25">
      <c r="C188" s="35"/>
      <c r="D188" s="35"/>
      <c r="E188" s="35"/>
      <c r="F188" s="35"/>
    </row>
    <row r="189" spans="3:6" ht="20.100000000000001" customHeight="1" x14ac:dyDescent="0.25">
      <c r="C189" s="35"/>
      <c r="D189" s="35"/>
      <c r="E189" s="35"/>
      <c r="F189" s="35"/>
    </row>
    <row r="190" spans="3:6" ht="20.100000000000001" customHeight="1" x14ac:dyDescent="0.25">
      <c r="C190" s="35"/>
      <c r="D190" s="35"/>
      <c r="E190" s="35"/>
      <c r="F190" s="35"/>
    </row>
    <row r="191" spans="3:6" ht="20.100000000000001" customHeight="1" x14ac:dyDescent="0.25">
      <c r="C191" s="35"/>
      <c r="D191" s="35"/>
      <c r="E191" s="35"/>
      <c r="F191" s="35"/>
    </row>
    <row r="192" spans="3:6" ht="20.100000000000001" customHeight="1" x14ac:dyDescent="0.25">
      <c r="C192" s="35"/>
      <c r="D192" s="35"/>
      <c r="E192" s="35"/>
      <c r="F192" s="35"/>
    </row>
    <row r="193" spans="3:6" ht="20.100000000000001" customHeight="1" x14ac:dyDescent="0.25">
      <c r="C193" s="35"/>
      <c r="D193" s="35"/>
      <c r="E193" s="35"/>
      <c r="F193" s="35"/>
    </row>
    <row r="194" spans="3:6" ht="20.100000000000001" customHeight="1" x14ac:dyDescent="0.25">
      <c r="C194" s="35"/>
      <c r="D194" s="35"/>
      <c r="E194" s="35"/>
      <c r="F194" s="35"/>
    </row>
    <row r="195" spans="3:6" ht="20.100000000000001" customHeight="1" x14ac:dyDescent="0.25">
      <c r="C195" s="35"/>
      <c r="D195" s="35"/>
      <c r="E195" s="35"/>
      <c r="F195" s="35"/>
    </row>
    <row r="196" spans="3:6" ht="20.100000000000001" customHeight="1" x14ac:dyDescent="0.25">
      <c r="C196" s="35"/>
      <c r="D196" s="35"/>
      <c r="E196" s="35"/>
      <c r="F196" s="35"/>
    </row>
    <row r="197" spans="3:6" ht="20.100000000000001" customHeight="1" x14ac:dyDescent="0.25">
      <c r="C197" s="35"/>
      <c r="D197" s="35"/>
      <c r="E197" s="35"/>
      <c r="F197" s="35"/>
    </row>
    <row r="198" spans="3:6" ht="20.100000000000001" customHeight="1" x14ac:dyDescent="0.25">
      <c r="C198" s="35"/>
      <c r="D198" s="35"/>
      <c r="E198" s="35"/>
      <c r="F198" s="35"/>
    </row>
    <row r="199" spans="3:6" ht="20.100000000000001" customHeight="1" x14ac:dyDescent="0.25">
      <c r="C199" s="35"/>
      <c r="D199" s="35"/>
      <c r="E199" s="35"/>
      <c r="F199" s="35"/>
    </row>
    <row r="200" spans="3:6" ht="20.100000000000001" customHeight="1" x14ac:dyDescent="0.25">
      <c r="C200" s="35"/>
      <c r="D200" s="35"/>
      <c r="E200" s="35"/>
      <c r="F200" s="35"/>
    </row>
  </sheetData>
  <mergeCells count="7">
    <mergeCell ref="C9:D9"/>
    <mergeCell ref="C42:D42"/>
    <mergeCell ref="C43:D43"/>
    <mergeCell ref="C121:D121"/>
    <mergeCell ref="C122:D122"/>
    <mergeCell ref="C82:D82"/>
    <mergeCell ref="C83:D83"/>
  </mergeCells>
  <phoneticPr fontId="0" type="noConversion"/>
  <printOptions horizontalCentered="1"/>
  <pageMargins left="0.5" right="0.5" top="0.75" bottom="0.75" header="0" footer="0"/>
  <pageSetup paperSize="9" scale="23" orientation="portrait" r:id="rId1"/>
  <headerFooter alignWithMargins="0">
    <oddHeader>&amp;LsmallB</oddHeader>
    <oddFooter>&amp;L&amp;F-&amp;D-&amp;T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indexed="15"/>
    <pageSetUpPr fitToPage="1"/>
  </sheetPr>
  <dimension ref="A1:N50"/>
  <sheetViews>
    <sheetView view="pageBreakPreview" zoomScale="85" zoomScaleNormal="67" zoomScaleSheetLayoutView="85" workbookViewId="0">
      <selection activeCell="I10" sqref="I10"/>
    </sheetView>
  </sheetViews>
  <sheetFormatPr defaultColWidth="9.6640625" defaultRowHeight="18.75" x14ac:dyDescent="0.3"/>
  <cols>
    <col min="1" max="1" width="4.6640625" style="46" customWidth="1"/>
    <col min="2" max="2" width="40.77734375" style="46" customWidth="1"/>
    <col min="3" max="3" width="9.6640625" style="46" customWidth="1"/>
    <col min="4" max="7" width="13.6640625" style="46" customWidth="1"/>
    <col min="8" max="16384" width="9.6640625" style="46"/>
  </cols>
  <sheetData>
    <row r="1" spans="1:14" x14ac:dyDescent="0.3">
      <c r="A1" s="45"/>
    </row>
    <row r="2" spans="1:14" x14ac:dyDescent="0.3">
      <c r="A2" s="47" t="s">
        <v>237</v>
      </c>
      <c r="B2" s="47"/>
      <c r="C2" s="49"/>
      <c r="D2" s="49"/>
      <c r="E2" s="49"/>
      <c r="F2" s="49"/>
    </row>
    <row r="3" spans="1:14" x14ac:dyDescent="0.3">
      <c r="A3" s="49"/>
      <c r="B3" s="47"/>
      <c r="C3" s="47"/>
      <c r="D3" s="49"/>
      <c r="E3" s="49"/>
      <c r="F3" s="49"/>
    </row>
    <row r="4" spans="1:14" x14ac:dyDescent="0.3">
      <c r="A4" s="47" t="s">
        <v>238</v>
      </c>
      <c r="B4" s="49"/>
      <c r="C4" s="49"/>
      <c r="D4" s="49"/>
      <c r="E4" s="49"/>
      <c r="F4" s="49"/>
      <c r="G4" s="49"/>
    </row>
    <row r="5" spans="1:14" x14ac:dyDescent="0.3">
      <c r="B5" s="45" t="str">
        <f>Form_III!B5</f>
        <v>ABC Pvt. Ltd.</v>
      </c>
      <c r="G5" s="51" t="str">
        <f>Form_III!F117</f>
        <v>(Amount Rs. Lakh)</v>
      </c>
    </row>
    <row r="6" spans="1:14" x14ac:dyDescent="0.3">
      <c r="D6" s="202" t="s">
        <v>139</v>
      </c>
      <c r="E6" s="202"/>
      <c r="F6" s="202"/>
      <c r="G6" s="202"/>
    </row>
    <row r="7" spans="1:14" x14ac:dyDescent="0.3">
      <c r="D7" s="82"/>
      <c r="G7" s="51"/>
    </row>
    <row r="8" spans="1:14" x14ac:dyDescent="0.3">
      <c r="A8" s="66"/>
      <c r="B8" s="66"/>
      <c r="C8" s="203"/>
      <c r="D8" s="88">
        <f>Form_III!D8</f>
        <v>40999</v>
      </c>
      <c r="E8" s="88">
        <f>Form_III!E8</f>
        <v>41364</v>
      </c>
      <c r="F8" s="88">
        <f>Form_III!F8</f>
        <v>41729</v>
      </c>
      <c r="G8" s="204"/>
      <c r="H8" s="53"/>
    </row>
    <row r="9" spans="1:14" ht="15.95" customHeight="1" x14ac:dyDescent="0.3">
      <c r="A9" s="62"/>
      <c r="B9" s="205" t="s">
        <v>236</v>
      </c>
      <c r="C9" s="206" t="s">
        <v>262</v>
      </c>
      <c r="D9" s="273" t="s">
        <v>263</v>
      </c>
      <c r="E9" s="273" t="s">
        <v>75</v>
      </c>
      <c r="F9" s="206" t="s">
        <v>79</v>
      </c>
      <c r="G9" s="222" t="s">
        <v>265</v>
      </c>
      <c r="H9" s="53"/>
    </row>
    <row r="10" spans="1:14" x14ac:dyDescent="0.3">
      <c r="A10" s="62"/>
      <c r="B10" s="62"/>
      <c r="C10" s="208"/>
      <c r="D10" s="272" t="s">
        <v>264</v>
      </c>
      <c r="E10" s="272" t="s">
        <v>76</v>
      </c>
      <c r="F10" s="208" t="s">
        <v>80</v>
      </c>
      <c r="G10" s="223" t="s">
        <v>266</v>
      </c>
      <c r="H10" s="53"/>
    </row>
    <row r="11" spans="1:14" x14ac:dyDescent="0.3">
      <c r="A11" s="62"/>
      <c r="B11" s="62"/>
      <c r="C11" s="206" t="s">
        <v>73</v>
      </c>
      <c r="D11" s="206" t="s">
        <v>74</v>
      </c>
      <c r="E11" s="206" t="s">
        <v>77</v>
      </c>
      <c r="F11" s="206" t="s">
        <v>81</v>
      </c>
      <c r="G11" s="207" t="s">
        <v>267</v>
      </c>
      <c r="H11" s="53"/>
    </row>
    <row r="12" spans="1:14" ht="20.100000000000001" customHeight="1" x14ac:dyDescent="0.3">
      <c r="A12" s="210" t="s">
        <v>239</v>
      </c>
      <c r="B12" s="211" t="s">
        <v>164</v>
      </c>
      <c r="C12" s="212"/>
      <c r="D12" s="212"/>
      <c r="E12" s="212"/>
      <c r="F12" s="212"/>
      <c r="G12" s="213"/>
      <c r="H12" s="53"/>
    </row>
    <row r="13" spans="1:14" ht="20.100000000000001" customHeight="1" x14ac:dyDescent="0.3">
      <c r="A13" s="66" t="s">
        <v>4</v>
      </c>
      <c r="B13" s="66" t="s">
        <v>240</v>
      </c>
      <c r="C13" s="106"/>
      <c r="D13" s="233">
        <f>D15+D17</f>
        <v>0</v>
      </c>
      <c r="E13" s="233">
        <f>E15+E17</f>
        <v>0</v>
      </c>
      <c r="F13" s="233">
        <f>F15+F17</f>
        <v>0</v>
      </c>
      <c r="G13" s="224"/>
      <c r="H13" s="53"/>
    </row>
    <row r="14" spans="1:14" ht="20.100000000000001" customHeight="1" x14ac:dyDescent="0.3">
      <c r="A14" s="62"/>
      <c r="B14" s="62" t="s">
        <v>241</v>
      </c>
      <c r="C14" s="215"/>
      <c r="D14" s="234"/>
      <c r="E14" s="234"/>
      <c r="F14" s="234"/>
      <c r="G14" s="216"/>
      <c r="H14" s="53"/>
    </row>
    <row r="15" spans="1:14" ht="20.100000000000001" customHeight="1" x14ac:dyDescent="0.3">
      <c r="A15" s="66"/>
      <c r="B15" s="66" t="s">
        <v>180</v>
      </c>
      <c r="C15" s="106"/>
      <c r="D15" s="233">
        <f>Form_III!D102</f>
        <v>0</v>
      </c>
      <c r="E15" s="233">
        <f>Form_III!E102</f>
        <v>0</v>
      </c>
      <c r="F15" s="233">
        <f>Form_III!F102</f>
        <v>0</v>
      </c>
      <c r="G15" s="224"/>
      <c r="H15" s="53"/>
    </row>
    <row r="16" spans="1:14" ht="20.100000000000001" customHeight="1" x14ac:dyDescent="0.3">
      <c r="A16" s="66"/>
      <c r="B16" s="66" t="s">
        <v>242</v>
      </c>
      <c r="C16" s="106"/>
      <c r="D16" s="233">
        <f>IF(+Form_II!D29=0,0,+D15*Form_II!D15/Form_II!D29)</f>
        <v>0</v>
      </c>
      <c r="E16" s="233">
        <f>IF(+Form_II!E29=0,0,+E15*Form_II!E15/Form_II!E29)</f>
        <v>0</v>
      </c>
      <c r="F16" s="233">
        <f>IF(+Form_II!F29=0,0,+F15*Form_II!F15/Form_II!F29)</f>
        <v>0</v>
      </c>
      <c r="G16" s="224"/>
      <c r="H16" s="53"/>
      <c r="L16" s="82"/>
      <c r="M16" s="82"/>
      <c r="N16" s="82"/>
    </row>
    <row r="17" spans="1:14" ht="20.100000000000001" customHeight="1" x14ac:dyDescent="0.3">
      <c r="A17" s="66"/>
      <c r="B17" s="66" t="s">
        <v>181</v>
      </c>
      <c r="C17" s="106"/>
      <c r="D17" s="233">
        <f>Form_III!D103</f>
        <v>0</v>
      </c>
      <c r="E17" s="233">
        <f>Form_III!E103</f>
        <v>0</v>
      </c>
      <c r="F17" s="233">
        <f>Form_III!F103</f>
        <v>0</v>
      </c>
      <c r="G17" s="224"/>
      <c r="H17" s="53"/>
      <c r="L17" s="82"/>
      <c r="M17" s="82"/>
      <c r="N17" s="82"/>
    </row>
    <row r="18" spans="1:14" ht="20.100000000000001" customHeight="1" x14ac:dyDescent="0.3">
      <c r="A18" s="66"/>
      <c r="B18" s="66" t="s">
        <v>242</v>
      </c>
      <c r="C18" s="106"/>
      <c r="D18" s="233">
        <f>IF(+Form_II!D30=0,0,+D17*Form_II!D15/Form_II!D30)</f>
        <v>0</v>
      </c>
      <c r="E18" s="233">
        <f>IF(+Form_II!E30=0,0,+E17*Form_II!E15/Form_II!E30)</f>
        <v>0</v>
      </c>
      <c r="F18" s="233">
        <f>IF(+Form_II!F30=0,0,+F17*Form_II!F15/Form_II!F30)</f>
        <v>0</v>
      </c>
      <c r="G18" s="224"/>
      <c r="H18" s="53"/>
      <c r="I18" s="82"/>
      <c r="J18" s="82"/>
      <c r="K18" s="82"/>
      <c r="L18" s="82"/>
      <c r="M18" s="82"/>
      <c r="N18" s="82"/>
    </row>
    <row r="19" spans="1:14" ht="20.100000000000001" customHeight="1" x14ac:dyDescent="0.3">
      <c r="A19" s="66" t="s">
        <v>5</v>
      </c>
      <c r="B19" s="66" t="s">
        <v>243</v>
      </c>
      <c r="C19" s="214"/>
      <c r="D19" s="233">
        <f>D21+D23</f>
        <v>0</v>
      </c>
      <c r="E19" s="233">
        <f>E21+E23</f>
        <v>0</v>
      </c>
      <c r="F19" s="233">
        <f>F21+F23</f>
        <v>0</v>
      </c>
      <c r="G19" s="217"/>
      <c r="H19" s="53"/>
      <c r="L19" s="82"/>
      <c r="M19" s="82"/>
      <c r="N19" s="82"/>
    </row>
    <row r="20" spans="1:14" ht="20.100000000000001" customHeight="1" x14ac:dyDescent="0.3">
      <c r="A20" s="62"/>
      <c r="B20" s="62" t="s">
        <v>244</v>
      </c>
      <c r="C20" s="215"/>
      <c r="D20" s="234"/>
      <c r="E20" s="234"/>
      <c r="F20" s="234"/>
      <c r="G20" s="216"/>
      <c r="H20" s="53"/>
      <c r="L20" s="82"/>
      <c r="M20" s="82"/>
      <c r="N20" s="82"/>
    </row>
    <row r="21" spans="1:14" ht="20.100000000000001" customHeight="1" x14ac:dyDescent="0.3">
      <c r="A21" s="66"/>
      <c r="B21" s="66" t="s">
        <v>180</v>
      </c>
      <c r="C21" s="106"/>
      <c r="D21" s="233">
        <f>Form_III!D107</f>
        <v>0</v>
      </c>
      <c r="E21" s="233">
        <f>Form_III!E107</f>
        <v>0</v>
      </c>
      <c r="F21" s="233">
        <f>Form_III!F107</f>
        <v>0</v>
      </c>
      <c r="G21" s="224"/>
      <c r="H21" s="53"/>
      <c r="L21" s="82"/>
      <c r="M21" s="82"/>
      <c r="N21" s="82"/>
    </row>
    <row r="22" spans="1:14" ht="20.100000000000001" customHeight="1" x14ac:dyDescent="0.3">
      <c r="A22" s="66"/>
      <c r="B22" s="66" t="s">
        <v>242</v>
      </c>
      <c r="C22" s="106"/>
      <c r="D22" s="233">
        <f>IF(+Form_II!D32=0,0,+D21*Form_II!D15/Form_II!D32)</f>
        <v>0</v>
      </c>
      <c r="E22" s="233">
        <f>IF(+Form_II!E32=0,0,+E21*Form_II!E15/Form_II!E32)</f>
        <v>0</v>
      </c>
      <c r="F22" s="233">
        <f>IF(+Form_II!F32=0,0,+F21*Form_II!F15/Form_II!F32)</f>
        <v>0</v>
      </c>
      <c r="G22" s="224"/>
      <c r="H22" s="53"/>
      <c r="I22" s="82"/>
      <c r="J22" s="82"/>
      <c r="K22" s="82"/>
      <c r="L22" s="82"/>
      <c r="M22" s="82"/>
      <c r="N22" s="82"/>
    </row>
    <row r="23" spans="1:14" ht="20.100000000000001" customHeight="1" x14ac:dyDescent="0.3">
      <c r="A23" s="66"/>
      <c r="B23" s="66" t="s">
        <v>181</v>
      </c>
      <c r="C23" s="106"/>
      <c r="D23" s="233">
        <f>Form_III!D108</f>
        <v>0</v>
      </c>
      <c r="E23" s="233">
        <f>Form_III!E108</f>
        <v>0</v>
      </c>
      <c r="F23" s="233">
        <f>Form_III!F108</f>
        <v>0</v>
      </c>
      <c r="G23" s="224"/>
      <c r="H23" s="53"/>
      <c r="L23" s="82"/>
      <c r="M23" s="82"/>
      <c r="N23" s="82"/>
    </row>
    <row r="24" spans="1:14" ht="20.100000000000001" customHeight="1" x14ac:dyDescent="0.3">
      <c r="A24" s="66"/>
      <c r="B24" s="66" t="s">
        <v>242</v>
      </c>
      <c r="C24" s="106"/>
      <c r="D24" s="233">
        <f>IF(+Form_II!D33=0,0,+D23*Form_II!D15/Form_II!D33)</f>
        <v>0</v>
      </c>
      <c r="E24" s="233">
        <f>IF(+Form_II!E33=0,0,+E23*Form_II!E15/Form_II!E33)</f>
        <v>0</v>
      </c>
      <c r="F24" s="233">
        <f>IF(+Form_II!F33=0,0,+F23*Form_II!F15/Form_II!F33)</f>
        <v>0</v>
      </c>
      <c r="G24" s="224"/>
      <c r="H24" s="53"/>
      <c r="I24" s="82"/>
      <c r="J24" s="82"/>
      <c r="K24" s="82"/>
      <c r="L24" s="82"/>
      <c r="M24" s="82"/>
      <c r="N24" s="82"/>
    </row>
    <row r="25" spans="1:14" ht="20.100000000000001" customHeight="1" x14ac:dyDescent="0.3">
      <c r="A25" s="66" t="s">
        <v>6</v>
      </c>
      <c r="B25" s="66" t="s">
        <v>245</v>
      </c>
      <c r="C25" s="106"/>
      <c r="D25" s="233">
        <f>Form_III!D104</f>
        <v>0</v>
      </c>
      <c r="E25" s="233">
        <f>Form_III!E104</f>
        <v>0</v>
      </c>
      <c r="F25" s="233">
        <f>Form_III!F104</f>
        <v>0</v>
      </c>
      <c r="G25" s="224"/>
      <c r="H25" s="53"/>
      <c r="I25" s="82"/>
      <c r="J25" s="82"/>
      <c r="K25" s="82"/>
      <c r="L25" s="82"/>
      <c r="M25" s="82"/>
      <c r="N25" s="82"/>
    </row>
    <row r="26" spans="1:14" ht="20.100000000000001" customHeight="1" x14ac:dyDescent="0.3">
      <c r="A26" s="66"/>
      <c r="B26" s="66" t="s">
        <v>246</v>
      </c>
      <c r="C26" s="106"/>
      <c r="D26" s="233">
        <f>IF(+Form_II!D43=0,0,+D25*Form_II!D15/Form_II!D43)</f>
        <v>0</v>
      </c>
      <c r="E26" s="233">
        <f>IF(+Form_II!E43=0,0,+E25*Form_II!E15/Form_II!E43)</f>
        <v>0</v>
      </c>
      <c r="F26" s="233">
        <f>IF(+Form_II!F43=0,0,+F25*Form_II!F15/Form_II!F43)</f>
        <v>0</v>
      </c>
      <c r="G26" s="224"/>
      <c r="H26" s="53"/>
      <c r="I26" s="82"/>
      <c r="J26" s="82"/>
      <c r="K26" s="82"/>
      <c r="L26" s="82"/>
      <c r="M26" s="82"/>
      <c r="N26" s="82"/>
    </row>
    <row r="27" spans="1:14" ht="20.100000000000001" customHeight="1" x14ac:dyDescent="0.3">
      <c r="A27" s="66" t="s">
        <v>7</v>
      </c>
      <c r="B27" s="66" t="s">
        <v>247</v>
      </c>
      <c r="C27" s="106"/>
      <c r="D27" s="233">
        <f>Form_III!D105</f>
        <v>0</v>
      </c>
      <c r="E27" s="233">
        <f>Form_III!E105</f>
        <v>0</v>
      </c>
      <c r="F27" s="233">
        <f>Form_III!F105</f>
        <v>0</v>
      </c>
      <c r="G27" s="224"/>
      <c r="H27" s="53"/>
      <c r="I27" s="82"/>
      <c r="J27" s="82"/>
      <c r="K27" s="82"/>
      <c r="L27" s="82"/>
      <c r="M27" s="82"/>
      <c r="N27" s="82"/>
    </row>
    <row r="28" spans="1:14" ht="20.100000000000001" customHeight="1" x14ac:dyDescent="0.3">
      <c r="A28" s="66"/>
      <c r="B28" s="66" t="s">
        <v>248</v>
      </c>
      <c r="C28" s="106"/>
      <c r="D28" s="233">
        <f>IF(+Form_II!D56=0,0,+D27*Form_II!D15/Form_II!D56)</f>
        <v>0</v>
      </c>
      <c r="E28" s="233">
        <f>IF(+Form_II!E56=0,0,+E27*Form_II!E15/Form_II!E56)</f>
        <v>0</v>
      </c>
      <c r="F28" s="233">
        <f>IF(+Form_II!F56=0,0,+F27*Form_II!F15/Form_II!F56)</f>
        <v>0</v>
      </c>
      <c r="G28" s="224"/>
      <c r="H28" s="53"/>
      <c r="I28" s="82"/>
      <c r="J28" s="82"/>
      <c r="K28" s="82"/>
      <c r="L28" s="82"/>
      <c r="M28" s="82"/>
      <c r="N28" s="82"/>
    </row>
    <row r="29" spans="1:14" ht="20.100000000000001" customHeight="1" x14ac:dyDescent="0.3">
      <c r="A29" s="66" t="s">
        <v>8</v>
      </c>
      <c r="B29" s="66" t="s">
        <v>249</v>
      </c>
      <c r="C29" s="106"/>
      <c r="D29" s="236">
        <f>Form_III!D91</f>
        <v>0</v>
      </c>
      <c r="E29" s="236">
        <f>Form_III!E91</f>
        <v>0</v>
      </c>
      <c r="F29" s="236">
        <f>Form_III!F91</f>
        <v>0</v>
      </c>
      <c r="G29" s="224"/>
      <c r="H29" s="53"/>
    </row>
    <row r="30" spans="1:14" ht="20.100000000000001" customHeight="1" x14ac:dyDescent="0.3">
      <c r="A30" s="62"/>
      <c r="B30" s="62" t="s">
        <v>250</v>
      </c>
      <c r="C30" s="218"/>
      <c r="D30" s="237"/>
      <c r="E30" s="237"/>
      <c r="F30" s="237"/>
      <c r="G30" s="219"/>
      <c r="H30" s="53"/>
    </row>
    <row r="31" spans="1:14" ht="20.100000000000001" customHeight="1" x14ac:dyDescent="0.3">
      <c r="A31" s="62"/>
      <c r="B31" s="62" t="s">
        <v>251</v>
      </c>
      <c r="C31" s="218"/>
      <c r="D31" s="237"/>
      <c r="E31" s="237"/>
      <c r="F31" s="237"/>
      <c r="G31" s="219"/>
      <c r="H31" s="53"/>
    </row>
    <row r="32" spans="1:14" ht="20.100000000000001" customHeight="1" x14ac:dyDescent="0.3">
      <c r="A32" s="66"/>
      <c r="B32" s="66" t="s">
        <v>252</v>
      </c>
      <c r="C32" s="106"/>
      <c r="D32" s="233">
        <f>IF(Form_II!D17=0,0,+D29*Form_II!D15/Form_II!D17)</f>
        <v>0</v>
      </c>
      <c r="E32" s="233">
        <f>IF(Form_II!E17=0,0,+E29*Form_II!E15/Form_II!E17)</f>
        <v>0</v>
      </c>
      <c r="F32" s="233">
        <f>IF(Form_II!F17=0,0,+F29*Form_II!F15/Form_II!F17)</f>
        <v>0</v>
      </c>
      <c r="G32" s="224"/>
      <c r="H32" s="53"/>
      <c r="L32" s="82"/>
      <c r="M32" s="82"/>
      <c r="N32" s="82"/>
    </row>
    <row r="33" spans="1:14" ht="20.100000000000001" customHeight="1" x14ac:dyDescent="0.3">
      <c r="A33" s="62"/>
      <c r="B33" s="62" t="s">
        <v>253</v>
      </c>
      <c r="C33" s="215"/>
      <c r="D33" s="234"/>
      <c r="E33" s="234"/>
      <c r="F33" s="234"/>
      <c r="G33" s="216"/>
      <c r="H33" s="53"/>
    </row>
    <row r="34" spans="1:14" ht="20.100000000000001" customHeight="1" x14ac:dyDescent="0.3">
      <c r="A34" s="66" t="s">
        <v>9</v>
      </c>
      <c r="B34" s="66" t="s">
        <v>254</v>
      </c>
      <c r="C34" s="106"/>
      <c r="D34" s="233">
        <f>Form_III!D94</f>
        <v>0</v>
      </c>
      <c r="E34" s="233">
        <f>Form_III!E94</f>
        <v>0</v>
      </c>
      <c r="F34" s="233">
        <f>Form_III!F94</f>
        <v>0</v>
      </c>
      <c r="G34" s="224"/>
      <c r="H34" s="53"/>
    </row>
    <row r="35" spans="1:14" ht="20.100000000000001" customHeight="1" x14ac:dyDescent="0.3">
      <c r="A35" s="62"/>
      <c r="B35" s="62" t="s">
        <v>255</v>
      </c>
      <c r="C35" s="215"/>
      <c r="D35" s="234"/>
      <c r="E35" s="234"/>
      <c r="F35" s="234"/>
      <c r="G35" s="216"/>
      <c r="H35" s="53"/>
    </row>
    <row r="36" spans="1:14" ht="20.100000000000001" customHeight="1" x14ac:dyDescent="0.3">
      <c r="A36" s="66"/>
      <c r="B36" s="66" t="s">
        <v>256</v>
      </c>
      <c r="C36" s="106"/>
      <c r="D36" s="271">
        <f>IF(Form_II!D18=0,0,+D34*Form_II!D15/Form_II!D18)</f>
        <v>0</v>
      </c>
      <c r="E36" s="271">
        <f>IF(Form_II!E18=0,0,+E34*Form_II!E15/Form_II!E18)</f>
        <v>0</v>
      </c>
      <c r="F36" s="271">
        <f>IF(Form_II!F18=0,0,+F34*Form_II!F15/Form_II!F18)</f>
        <v>0</v>
      </c>
      <c r="G36" s="225"/>
      <c r="H36" s="53"/>
      <c r="L36" s="82"/>
      <c r="M36" s="82"/>
      <c r="N36" s="82"/>
    </row>
    <row r="37" spans="1:14" ht="20.100000000000001" customHeight="1" x14ac:dyDescent="0.3">
      <c r="A37" s="66" t="s">
        <v>10</v>
      </c>
      <c r="B37" s="66" t="s">
        <v>185</v>
      </c>
      <c r="C37" s="106"/>
      <c r="D37" s="234">
        <f>Form_III!D109</f>
        <v>0</v>
      </c>
      <c r="E37" s="234">
        <f>Form_III!E109</f>
        <v>0</v>
      </c>
      <c r="F37" s="234">
        <f>Form_III!F109</f>
        <v>0</v>
      </c>
      <c r="G37" s="224"/>
      <c r="H37" s="53"/>
    </row>
    <row r="38" spans="1:14" ht="20.100000000000001" customHeight="1" x14ac:dyDescent="0.3">
      <c r="A38" s="62"/>
      <c r="B38" s="62" t="s">
        <v>257</v>
      </c>
      <c r="C38" s="215"/>
      <c r="D38" s="234"/>
      <c r="E38" s="234"/>
      <c r="F38" s="234"/>
      <c r="G38" s="216"/>
      <c r="H38" s="53"/>
    </row>
    <row r="39" spans="1:14" ht="20.100000000000001" customHeight="1" x14ac:dyDescent="0.3">
      <c r="A39" s="66" t="s">
        <v>11</v>
      </c>
      <c r="B39" s="109" t="s">
        <v>258</v>
      </c>
      <c r="C39" s="106"/>
      <c r="D39" s="233">
        <f>Form_III!D86+Form_III!D87+Form_III!D96+Form_III!D111+Form_III!D112</f>
        <v>0</v>
      </c>
      <c r="E39" s="233">
        <f>Form_III!E86+Form_III!E87+Form_III!E96+Form_III!E111+Form_III!E112</f>
        <v>0</v>
      </c>
      <c r="F39" s="233">
        <f>Form_III!F86+Form_III!F87+Form_III!F96+Form_III!F111+Form_III!F112</f>
        <v>0</v>
      </c>
      <c r="G39" s="224"/>
      <c r="H39" s="53"/>
    </row>
    <row r="40" spans="1:14" ht="20.100000000000001" customHeight="1" x14ac:dyDescent="0.3">
      <c r="A40" s="62"/>
      <c r="B40" s="228" t="s">
        <v>259</v>
      </c>
      <c r="C40" s="215"/>
      <c r="D40" s="234"/>
      <c r="E40" s="234"/>
      <c r="F40" s="234"/>
      <c r="G40" s="216"/>
      <c r="H40" s="53"/>
    </row>
    <row r="41" spans="1:14" ht="20.100000000000001" customHeight="1" x14ac:dyDescent="0.3">
      <c r="A41" s="62"/>
      <c r="B41" s="228" t="s">
        <v>260</v>
      </c>
      <c r="C41" s="215"/>
      <c r="D41" s="234"/>
      <c r="E41" s="234"/>
      <c r="F41" s="234"/>
      <c r="G41" s="216"/>
      <c r="H41" s="53"/>
    </row>
    <row r="42" spans="1:14" ht="20.100000000000001" customHeight="1" x14ac:dyDescent="0.3">
      <c r="A42" s="66" t="s">
        <v>12</v>
      </c>
      <c r="B42" s="66" t="s">
        <v>189</v>
      </c>
      <c r="C42" s="106"/>
      <c r="D42" s="238">
        <f>D13+D19+D25+D27+D29+D34+D37+D39</f>
        <v>0</v>
      </c>
      <c r="E42" s="238">
        <f>E13+E19+E25+E27+E29+E34+E37+E39</f>
        <v>0</v>
      </c>
      <c r="F42" s="238">
        <f>F13+F19+F25+F27+F29+F34+F37+F39</f>
        <v>0</v>
      </c>
      <c r="G42" s="224"/>
      <c r="H42" s="53"/>
    </row>
    <row r="43" spans="1:14" ht="20.100000000000001" customHeight="1" x14ac:dyDescent="0.3">
      <c r="A43" s="220"/>
      <c r="B43" s="220" t="s">
        <v>261</v>
      </c>
      <c r="C43" s="227"/>
      <c r="D43" s="239"/>
      <c r="E43" s="239"/>
      <c r="F43" s="239"/>
      <c r="G43" s="226"/>
      <c r="H43" s="53"/>
    </row>
    <row r="44" spans="1:14" ht="20.100000000000001" customHeight="1" x14ac:dyDescent="0.3">
      <c r="A44" s="53"/>
      <c r="B44" s="53"/>
      <c r="C44" s="221"/>
      <c r="D44" s="221"/>
      <c r="E44" s="221"/>
      <c r="F44" s="221"/>
      <c r="G44" s="221"/>
    </row>
    <row r="45" spans="1:14" ht="20.100000000000001" customHeight="1" x14ac:dyDescent="0.3"/>
    <row r="46" spans="1:14" ht="20.100000000000001" customHeight="1" x14ac:dyDescent="0.3"/>
    <row r="47" spans="1:14" ht="20.100000000000001" customHeight="1" x14ac:dyDescent="0.3"/>
    <row r="48" spans="1:14" ht="20.100000000000001" customHeight="1" x14ac:dyDescent="0.3"/>
    <row r="49" ht="20.100000000000001" customHeight="1" x14ac:dyDescent="0.3"/>
    <row r="50" ht="20.100000000000001" customHeight="1" x14ac:dyDescent="0.3"/>
  </sheetData>
  <phoneticPr fontId="0" type="noConversion"/>
  <printOptions horizontalCentered="1"/>
  <pageMargins left="0.5" right="0.5" top="0.75" bottom="0.75" header="0" footer="0"/>
  <pageSetup paperSize="9" scale="70" orientation="portrait" r:id="rId1"/>
  <headerFooter alignWithMargins="0">
    <oddHeader>&amp;LsmallB</oddHeader>
    <oddFooter>&amp;L&amp;F-&amp;D-&amp;T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indexed="10"/>
    <pageSetUpPr fitToPage="1"/>
  </sheetPr>
  <dimension ref="A1:M49"/>
  <sheetViews>
    <sheetView view="pageBreakPreview" topLeftCell="B1" zoomScale="85" zoomScaleNormal="67" zoomScaleSheetLayoutView="85" workbookViewId="0">
      <selection activeCell="D31" sqref="D31"/>
    </sheetView>
  </sheetViews>
  <sheetFormatPr defaultColWidth="9.6640625" defaultRowHeight="18.75" x14ac:dyDescent="0.3"/>
  <cols>
    <col min="1" max="1" width="4.6640625" style="46" customWidth="1"/>
    <col min="2" max="2" width="42.5546875" style="46" customWidth="1"/>
    <col min="3" max="6" width="13.6640625" style="46" customWidth="1"/>
    <col min="7" max="16384" width="9.6640625" style="46"/>
  </cols>
  <sheetData>
    <row r="1" spans="1:7" x14ac:dyDescent="0.3">
      <c r="A1" s="45"/>
    </row>
    <row r="2" spans="1:7" x14ac:dyDescent="0.3">
      <c r="A2" s="83" t="s">
        <v>232</v>
      </c>
      <c r="B2" s="49"/>
      <c r="C2" s="83"/>
      <c r="D2" s="83"/>
      <c r="E2" s="83"/>
      <c r="F2" s="83"/>
    </row>
    <row r="4" spans="1:7" x14ac:dyDescent="0.3">
      <c r="A4" s="47" t="s">
        <v>268</v>
      </c>
      <c r="B4" s="47"/>
      <c r="C4" s="49"/>
      <c r="D4" s="49"/>
      <c r="E4" s="49"/>
      <c r="F4" s="49"/>
    </row>
    <row r="5" spans="1:7" x14ac:dyDescent="0.3">
      <c r="A5" s="49"/>
      <c r="B5" s="47"/>
      <c r="C5" s="47"/>
      <c r="D5" s="49"/>
      <c r="E5" s="49"/>
      <c r="F5" s="49"/>
    </row>
    <row r="6" spans="1:7" x14ac:dyDescent="0.3">
      <c r="A6" s="47" t="s">
        <v>238</v>
      </c>
      <c r="B6" s="49"/>
      <c r="C6" s="49"/>
      <c r="D6" s="49"/>
      <c r="E6" s="49"/>
      <c r="F6" s="49"/>
    </row>
    <row r="7" spans="1:7" x14ac:dyDescent="0.3">
      <c r="B7" s="45" t="str">
        <f>Form_IV_A!B5</f>
        <v>ABC Pvt. Ltd.</v>
      </c>
      <c r="F7" s="51" t="str">
        <f>Form_IV_A!G5</f>
        <v>(Amount Rs. Lakh)</v>
      </c>
    </row>
    <row r="8" spans="1:7" x14ac:dyDescent="0.3">
      <c r="C8" s="47" t="s">
        <v>139</v>
      </c>
      <c r="D8" s="49"/>
      <c r="E8" s="49"/>
      <c r="F8" s="49"/>
    </row>
    <row r="9" spans="1:7" x14ac:dyDescent="0.3">
      <c r="C9" s="82"/>
      <c r="F9" s="51"/>
    </row>
    <row r="10" spans="1:7" x14ac:dyDescent="0.3">
      <c r="A10" s="66"/>
      <c r="B10" s="66"/>
      <c r="C10" s="88">
        <f>Form_IV_A!D8</f>
        <v>40999</v>
      </c>
      <c r="D10" s="88">
        <f>Form_IV_A!E8</f>
        <v>41364</v>
      </c>
      <c r="E10" s="88">
        <f>Form_IV_A!F8</f>
        <v>41729</v>
      </c>
      <c r="F10" s="204"/>
      <c r="G10" s="53"/>
    </row>
    <row r="11" spans="1:7" ht="15.95" customHeight="1" x14ac:dyDescent="0.3">
      <c r="A11" s="62"/>
      <c r="B11" s="205" t="s">
        <v>236</v>
      </c>
      <c r="C11" s="203" t="s">
        <v>263</v>
      </c>
      <c r="D11" s="206" t="s">
        <v>75</v>
      </c>
      <c r="E11" s="206" t="s">
        <v>79</v>
      </c>
      <c r="F11" s="207" t="s">
        <v>265</v>
      </c>
      <c r="G11" s="53"/>
    </row>
    <row r="12" spans="1:7" x14ac:dyDescent="0.3">
      <c r="A12" s="62"/>
      <c r="B12" s="62"/>
      <c r="C12" s="208" t="s">
        <v>264</v>
      </c>
      <c r="D12" s="208" t="s">
        <v>76</v>
      </c>
      <c r="E12" s="208" t="s">
        <v>80</v>
      </c>
      <c r="F12" s="209" t="s">
        <v>266</v>
      </c>
      <c r="G12" s="53"/>
    </row>
    <row r="13" spans="1:7" x14ac:dyDescent="0.3">
      <c r="A13" s="62"/>
      <c r="B13" s="62"/>
      <c r="C13" s="206" t="s">
        <v>73</v>
      </c>
      <c r="D13" s="206" t="s">
        <v>74</v>
      </c>
      <c r="E13" s="206" t="s">
        <v>77</v>
      </c>
      <c r="F13" s="207" t="s">
        <v>81</v>
      </c>
      <c r="G13" s="53"/>
    </row>
    <row r="14" spans="1:7" ht="20.100000000000001" customHeight="1" x14ac:dyDescent="0.3">
      <c r="A14" s="210" t="s">
        <v>269</v>
      </c>
      <c r="B14" s="211" t="s">
        <v>93</v>
      </c>
      <c r="C14" s="212"/>
      <c r="D14" s="212"/>
      <c r="E14" s="212"/>
      <c r="F14" s="229"/>
      <c r="G14" s="53"/>
    </row>
    <row r="15" spans="1:7" ht="20.100000000000001" customHeight="1" x14ac:dyDescent="0.3">
      <c r="A15" s="63"/>
      <c r="B15" s="84" t="s">
        <v>270</v>
      </c>
      <c r="C15" s="232"/>
      <c r="D15" s="232"/>
      <c r="E15" s="232"/>
      <c r="F15" s="230"/>
      <c r="G15" s="53"/>
    </row>
    <row r="16" spans="1:7" ht="20.100000000000001" customHeight="1" x14ac:dyDescent="0.3">
      <c r="A16" s="66" t="s">
        <v>13</v>
      </c>
      <c r="B16" s="66" t="s">
        <v>271</v>
      </c>
      <c r="C16" s="233">
        <f>Form_III!D21</f>
        <v>0</v>
      </c>
      <c r="D16" s="233">
        <f>Form_III!E21</f>
        <v>0</v>
      </c>
      <c r="E16" s="233">
        <f>Form_III!F21</f>
        <v>0</v>
      </c>
      <c r="F16" s="224"/>
      <c r="G16" s="53"/>
    </row>
    <row r="17" spans="1:13" ht="20.100000000000001" customHeight="1" x14ac:dyDescent="0.3">
      <c r="A17" s="62"/>
      <c r="B17" s="62" t="s">
        <v>272</v>
      </c>
      <c r="C17" s="234"/>
      <c r="D17" s="234"/>
      <c r="E17" s="234"/>
      <c r="F17" s="216"/>
      <c r="G17" s="53"/>
    </row>
    <row r="18" spans="1:13" ht="20.100000000000001" customHeight="1" x14ac:dyDescent="0.3">
      <c r="A18" s="66"/>
      <c r="B18" s="66" t="s">
        <v>273</v>
      </c>
      <c r="C18" s="235" t="str">
        <f>IF((Form_II!D26+Form_II!D31)&lt;&gt;0,+C16*Form_II!D15/(Form_II!D26+Form_II!D31),"")</f>
        <v/>
      </c>
      <c r="D18" s="235" t="str">
        <f>IF((Form_II!E26+Form_II!E31)&lt;&gt;0,+D16*Form_II!E15/(Form_II!E26+Form_II!E31),"")</f>
        <v/>
      </c>
      <c r="E18" s="235" t="str">
        <f>IF((Form_II!F26+Form_II!F31)&lt;&gt;0,+E16*Form_II!F15/(Form_II!F26+Form_II!F31),"")</f>
        <v/>
      </c>
      <c r="F18" s="225"/>
      <c r="G18" s="53"/>
      <c r="H18" s="82"/>
      <c r="I18" s="82"/>
      <c r="J18" s="82"/>
      <c r="K18" s="231"/>
      <c r="L18" s="82"/>
      <c r="M18" s="82"/>
    </row>
    <row r="19" spans="1:13" ht="20.100000000000001" customHeight="1" x14ac:dyDescent="0.3">
      <c r="A19" s="66" t="s">
        <v>14</v>
      </c>
      <c r="B19" s="66" t="s">
        <v>274</v>
      </c>
      <c r="C19" s="234">
        <f>Form_III!D22</f>
        <v>0</v>
      </c>
      <c r="D19" s="234">
        <f>Form_III!E22</f>
        <v>0</v>
      </c>
      <c r="E19" s="234">
        <f>Form_III!F22</f>
        <v>0</v>
      </c>
      <c r="F19" s="224"/>
      <c r="G19" s="53"/>
    </row>
    <row r="20" spans="1:13" ht="20.100000000000001" customHeight="1" x14ac:dyDescent="0.3">
      <c r="A20" s="66" t="s">
        <v>15</v>
      </c>
      <c r="B20" s="66" t="s">
        <v>275</v>
      </c>
      <c r="C20" s="233">
        <f>Form_III!D24+Form_III!D26</f>
        <v>0</v>
      </c>
      <c r="D20" s="233">
        <f>Form_III!E24+Form_III!E26</f>
        <v>0</v>
      </c>
      <c r="E20" s="233">
        <f>Form_III!F24+Form_III!F26</f>
        <v>0</v>
      </c>
      <c r="F20" s="224"/>
      <c r="G20" s="53"/>
    </row>
    <row r="21" spans="1:13" ht="20.100000000000001" customHeight="1" x14ac:dyDescent="0.3">
      <c r="A21" s="66" t="s">
        <v>16</v>
      </c>
      <c r="B21" s="109" t="s">
        <v>276</v>
      </c>
      <c r="C21" s="236">
        <f>Form_III!D25+Form_III!D28+Form_III!D30+Form_III!D20</f>
        <v>0</v>
      </c>
      <c r="D21" s="236">
        <f>Form_III!E25+Form_III!E28+Form_III!E30+Form_III!E20</f>
        <v>0</v>
      </c>
      <c r="E21" s="236">
        <f>Form_III!F25+Form_III!F28+Form_III!F30+Form_III!F20</f>
        <v>0</v>
      </c>
      <c r="F21" s="224"/>
      <c r="G21" s="53"/>
    </row>
    <row r="22" spans="1:13" ht="20.100000000000001" customHeight="1" x14ac:dyDescent="0.3">
      <c r="A22" s="62"/>
      <c r="B22" s="228" t="s">
        <v>277</v>
      </c>
      <c r="C22" s="237"/>
      <c r="D22" s="237"/>
      <c r="E22" s="237"/>
      <c r="F22" s="219"/>
      <c r="G22" s="53"/>
    </row>
    <row r="23" spans="1:13" ht="20.100000000000001" customHeight="1" x14ac:dyDescent="0.3">
      <c r="A23" s="62"/>
      <c r="B23" s="228" t="s">
        <v>278</v>
      </c>
      <c r="C23" s="237"/>
      <c r="D23" s="237"/>
      <c r="E23" s="237"/>
      <c r="F23" s="219"/>
      <c r="G23" s="53"/>
    </row>
    <row r="24" spans="1:13" ht="20.100000000000001" customHeight="1" x14ac:dyDescent="0.3">
      <c r="A24" s="62"/>
      <c r="B24" s="228" t="s">
        <v>279</v>
      </c>
      <c r="C24" s="237"/>
      <c r="D24" s="237"/>
      <c r="E24" s="237"/>
      <c r="F24" s="219"/>
      <c r="G24" s="53"/>
    </row>
    <row r="25" spans="1:13" ht="20.100000000000001" customHeight="1" x14ac:dyDescent="0.3">
      <c r="A25" s="66" t="s">
        <v>18</v>
      </c>
      <c r="B25" s="66" t="s">
        <v>114</v>
      </c>
      <c r="C25" s="238">
        <f>C16+C19+C20+C21</f>
        <v>0</v>
      </c>
      <c r="D25" s="238">
        <f>D16+D19+D20+D21</f>
        <v>0</v>
      </c>
      <c r="E25" s="238">
        <f>E16+E19+E20+E21</f>
        <v>0</v>
      </c>
      <c r="F25" s="224"/>
      <c r="G25" s="53"/>
    </row>
    <row r="26" spans="1:13" ht="20.100000000000001" customHeight="1" x14ac:dyDescent="0.3">
      <c r="A26" s="220"/>
      <c r="B26" s="220" t="s">
        <v>280</v>
      </c>
      <c r="C26" s="239"/>
      <c r="D26" s="239"/>
      <c r="E26" s="239"/>
      <c r="F26" s="226"/>
      <c r="G26" s="53"/>
    </row>
    <row r="27" spans="1:13" ht="20.100000000000001" customHeight="1" x14ac:dyDescent="0.3">
      <c r="A27" s="53"/>
      <c r="B27" s="53"/>
      <c r="C27" s="53"/>
      <c r="D27" s="53"/>
      <c r="E27" s="53"/>
      <c r="F27" s="53"/>
    </row>
    <row r="28" spans="1:13" ht="20.100000000000001" customHeight="1" x14ac:dyDescent="0.3"/>
    <row r="29" spans="1:13" ht="20.100000000000001" customHeight="1" x14ac:dyDescent="0.3"/>
    <row r="30" spans="1:13" ht="20.100000000000001" customHeight="1" x14ac:dyDescent="0.3"/>
    <row r="31" spans="1:13" ht="20.100000000000001" customHeight="1" x14ac:dyDescent="0.3"/>
    <row r="32" spans="1:13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</sheetData>
  <phoneticPr fontId="0" type="noConversion"/>
  <printOptions horizontalCentered="1"/>
  <pageMargins left="0.5" right="0.5" top="0.75" bottom="0.5" header="0" footer="0"/>
  <pageSetup paperSize="9" scale="76" orientation="portrait" r:id="rId1"/>
  <headerFooter alignWithMargins="0">
    <oddHeader>&amp;LsmallB</oddHeader>
    <oddFooter>&amp;L&amp;F-&amp;D-&amp;T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indexed="11"/>
    <pageSetUpPr fitToPage="1"/>
  </sheetPr>
  <dimension ref="A1:G63"/>
  <sheetViews>
    <sheetView view="pageBreakPreview" zoomScale="85" zoomScaleNormal="67" zoomScaleSheetLayoutView="85" workbookViewId="0">
      <selection activeCell="B4" sqref="B4"/>
    </sheetView>
  </sheetViews>
  <sheetFormatPr defaultColWidth="9.6640625" defaultRowHeight="18.75" x14ac:dyDescent="0.3"/>
  <cols>
    <col min="1" max="1" width="4.6640625" style="46" customWidth="1"/>
    <col min="2" max="2" width="38.6640625" style="46" customWidth="1"/>
    <col min="3" max="5" width="13.6640625" style="46" customWidth="1"/>
    <col min="6" max="6" width="12.6640625" style="46" customWidth="1"/>
    <col min="7" max="16384" width="9.6640625" style="46"/>
  </cols>
  <sheetData>
    <row r="1" spans="1:7" x14ac:dyDescent="0.3">
      <c r="A1" s="45"/>
    </row>
    <row r="2" spans="1:7" x14ac:dyDescent="0.3">
      <c r="A2" s="47" t="s">
        <v>281</v>
      </c>
      <c r="B2" s="47"/>
      <c r="C2" s="49"/>
      <c r="D2" s="49"/>
      <c r="E2" s="49"/>
      <c r="F2" s="49"/>
    </row>
    <row r="3" spans="1:7" x14ac:dyDescent="0.3">
      <c r="A3" s="49"/>
      <c r="B3" s="47"/>
      <c r="C3" s="47"/>
      <c r="D3" s="49"/>
      <c r="E3" s="49"/>
      <c r="F3" s="49"/>
    </row>
    <row r="4" spans="1:7" x14ac:dyDescent="0.3">
      <c r="A4" s="47" t="s">
        <v>282</v>
      </c>
      <c r="B4" s="49"/>
      <c r="C4" s="49"/>
      <c r="D4" s="49"/>
      <c r="E4" s="49"/>
      <c r="F4" s="49"/>
    </row>
    <row r="5" spans="1:7" x14ac:dyDescent="0.3">
      <c r="B5" s="45"/>
    </row>
    <row r="6" spans="1:7" x14ac:dyDescent="0.3">
      <c r="B6" s="45" t="str">
        <f>Form_IV_B!B7</f>
        <v>ABC Pvt. Ltd.</v>
      </c>
      <c r="F6" s="51" t="str">
        <f>Form_IV_B!F7</f>
        <v>(Amount Rs. Lakh)</v>
      </c>
    </row>
    <row r="7" spans="1:7" x14ac:dyDescent="0.3">
      <c r="C7" s="47" t="s">
        <v>139</v>
      </c>
      <c r="D7" s="49"/>
      <c r="E7" s="49"/>
      <c r="F7" s="49"/>
    </row>
    <row r="8" spans="1:7" x14ac:dyDescent="0.3">
      <c r="C8" s="82"/>
      <c r="F8" s="51"/>
    </row>
    <row r="9" spans="1:7" x14ac:dyDescent="0.3">
      <c r="A9" s="66"/>
      <c r="B9" s="66"/>
      <c r="C9" s="88">
        <f>Form_IV_B!C10</f>
        <v>40999</v>
      </c>
      <c r="D9" s="88">
        <f>Form_IV_B!D10</f>
        <v>41364</v>
      </c>
      <c r="E9" s="88">
        <f>Form_IV_B!E10</f>
        <v>41729</v>
      </c>
      <c r="F9" s="240"/>
      <c r="G9" s="53"/>
    </row>
    <row r="10" spans="1:7" ht="15.95" customHeight="1" x14ac:dyDescent="0.3">
      <c r="A10" s="62"/>
      <c r="B10" s="205" t="s">
        <v>236</v>
      </c>
      <c r="C10" s="206" t="s">
        <v>263</v>
      </c>
      <c r="D10" s="206" t="s">
        <v>75</v>
      </c>
      <c r="E10" s="206" t="s">
        <v>79</v>
      </c>
      <c r="F10" s="207" t="s">
        <v>265</v>
      </c>
      <c r="G10" s="53"/>
    </row>
    <row r="11" spans="1:7" x14ac:dyDescent="0.3">
      <c r="A11" s="62"/>
      <c r="B11" s="62"/>
      <c r="C11" s="208" t="s">
        <v>264</v>
      </c>
      <c r="D11" s="208" t="s">
        <v>76</v>
      </c>
      <c r="E11" s="208" t="s">
        <v>80</v>
      </c>
      <c r="F11" s="244" t="s">
        <v>266</v>
      </c>
      <c r="G11" s="53"/>
    </row>
    <row r="12" spans="1:7" x14ac:dyDescent="0.3">
      <c r="A12" s="62"/>
      <c r="B12" s="62"/>
      <c r="C12" s="206" t="s">
        <v>73</v>
      </c>
      <c r="D12" s="206" t="s">
        <v>74</v>
      </c>
      <c r="E12" s="206" t="s">
        <v>77</v>
      </c>
      <c r="F12" s="207" t="s">
        <v>81</v>
      </c>
      <c r="G12" s="53"/>
    </row>
    <row r="13" spans="1:7" ht="20.100000000000001" customHeight="1" x14ac:dyDescent="0.3">
      <c r="A13" s="66" t="s">
        <v>4</v>
      </c>
      <c r="B13" s="66" t="s">
        <v>283</v>
      </c>
      <c r="C13" s="233">
        <f>Form_IV_A!D42</f>
        <v>0</v>
      </c>
      <c r="D13" s="233">
        <f>Form_IV_A!E42</f>
        <v>0</v>
      </c>
      <c r="E13" s="233">
        <f>Form_IV_A!F42</f>
        <v>0</v>
      </c>
      <c r="F13" s="224"/>
      <c r="G13" s="53"/>
    </row>
    <row r="14" spans="1:7" ht="20.100000000000001" customHeight="1" x14ac:dyDescent="0.3">
      <c r="A14" s="62"/>
      <c r="B14" s="62" t="s">
        <v>284</v>
      </c>
      <c r="C14" s="234"/>
      <c r="D14" s="234"/>
      <c r="E14" s="234"/>
      <c r="F14" s="216"/>
      <c r="G14" s="53"/>
    </row>
    <row r="15" spans="1:7" ht="20.100000000000001" customHeight="1" x14ac:dyDescent="0.3">
      <c r="A15" s="66" t="s">
        <v>5</v>
      </c>
      <c r="B15" s="66" t="s">
        <v>93</v>
      </c>
      <c r="C15" s="233">
        <f>Form_IV_B!C25</f>
        <v>0</v>
      </c>
      <c r="D15" s="233">
        <f>Form_IV_B!D25</f>
        <v>0</v>
      </c>
      <c r="E15" s="233">
        <f>Form_IV_B!E25</f>
        <v>0</v>
      </c>
      <c r="F15" s="224"/>
      <c r="G15" s="53"/>
    </row>
    <row r="16" spans="1:7" ht="20.100000000000001" customHeight="1" x14ac:dyDescent="0.3">
      <c r="A16" s="62"/>
      <c r="B16" s="62" t="s">
        <v>285</v>
      </c>
      <c r="C16" s="234"/>
      <c r="D16" s="234"/>
      <c r="E16" s="234"/>
      <c r="F16" s="216"/>
      <c r="G16" s="53"/>
    </row>
    <row r="17" spans="1:7" ht="20.100000000000001" customHeight="1" x14ac:dyDescent="0.3">
      <c r="A17" s="62"/>
      <c r="B17" s="62" t="s">
        <v>286</v>
      </c>
      <c r="C17" s="234"/>
      <c r="D17" s="234"/>
      <c r="E17" s="234"/>
      <c r="F17" s="216"/>
      <c r="G17" s="53"/>
    </row>
    <row r="18" spans="1:7" ht="20.100000000000001" customHeight="1" x14ac:dyDescent="0.3">
      <c r="A18" s="66" t="s">
        <v>6</v>
      </c>
      <c r="B18" s="66" t="s">
        <v>287</v>
      </c>
      <c r="C18" s="233">
        <f>C13-C15</f>
        <v>0</v>
      </c>
      <c r="D18" s="233">
        <f>D13-D15</f>
        <v>0</v>
      </c>
      <c r="E18" s="233">
        <f>E13-E15</f>
        <v>0</v>
      </c>
      <c r="F18" s="224"/>
      <c r="G18" s="53"/>
    </row>
    <row r="19" spans="1:7" ht="20.100000000000001" customHeight="1" x14ac:dyDescent="0.3">
      <c r="A19" s="62"/>
      <c r="B19" s="62" t="s">
        <v>288</v>
      </c>
      <c r="C19" s="234"/>
      <c r="D19" s="234"/>
      <c r="E19" s="234"/>
      <c r="F19" s="216"/>
      <c r="G19" s="53"/>
    </row>
    <row r="20" spans="1:7" ht="56.25" x14ac:dyDescent="0.3">
      <c r="A20" s="241" t="s">
        <v>7</v>
      </c>
      <c r="B20" s="242" t="s">
        <v>362</v>
      </c>
      <c r="C20" s="246">
        <f>ROUND(0.25*(C13-Form_IV_A!D34),2)</f>
        <v>0</v>
      </c>
      <c r="D20" s="246">
        <f>ROUND(0.25*(D13-Form_IV_A!E34),2)</f>
        <v>0</v>
      </c>
      <c r="E20" s="246">
        <f>ROUND(0.25*(E13-Form_IV_A!F34),2)</f>
        <v>0</v>
      </c>
      <c r="F20" s="245"/>
      <c r="G20" s="53"/>
    </row>
    <row r="21" spans="1:7" ht="20.100000000000001" customHeight="1" x14ac:dyDescent="0.3">
      <c r="A21" s="66" t="s">
        <v>8</v>
      </c>
      <c r="B21" s="243" t="s">
        <v>289</v>
      </c>
      <c r="C21" s="233">
        <f>Form_III!D153</f>
        <v>0</v>
      </c>
      <c r="D21" s="247">
        <f>Form_III!E153</f>
        <v>0</v>
      </c>
      <c r="E21" s="247">
        <f>Form_III!F153</f>
        <v>0</v>
      </c>
      <c r="F21" s="224"/>
      <c r="G21" s="53"/>
    </row>
    <row r="22" spans="1:7" ht="20.100000000000001" customHeight="1" x14ac:dyDescent="0.3">
      <c r="A22" s="62"/>
      <c r="B22" s="62" t="s">
        <v>290</v>
      </c>
      <c r="C22" s="234"/>
      <c r="D22" s="234"/>
      <c r="E22" s="234"/>
      <c r="F22" s="216"/>
      <c r="G22" s="53"/>
    </row>
    <row r="23" spans="1:7" ht="20.100000000000001" customHeight="1" x14ac:dyDescent="0.3">
      <c r="A23" s="66" t="s">
        <v>9</v>
      </c>
      <c r="B23" s="66" t="s">
        <v>291</v>
      </c>
      <c r="C23" s="233">
        <f>C18-C20</f>
        <v>0</v>
      </c>
      <c r="D23" s="233">
        <f>D18-D20</f>
        <v>0</v>
      </c>
      <c r="E23" s="233">
        <f>E18-E20</f>
        <v>0</v>
      </c>
      <c r="F23" s="224"/>
      <c r="G23" s="53"/>
    </row>
    <row r="24" spans="1:7" ht="20.100000000000001" customHeight="1" x14ac:dyDescent="0.3">
      <c r="A24" s="66" t="s">
        <v>10</v>
      </c>
      <c r="B24" s="66" t="s">
        <v>292</v>
      </c>
      <c r="C24" s="233">
        <f>C18-C21</f>
        <v>0</v>
      </c>
      <c r="D24" s="233">
        <f>D18-D21</f>
        <v>0</v>
      </c>
      <c r="E24" s="233">
        <f>E18-E21</f>
        <v>0</v>
      </c>
      <c r="F24" s="224"/>
      <c r="G24" s="53"/>
    </row>
    <row r="25" spans="1:7" ht="20.100000000000001" customHeight="1" x14ac:dyDescent="0.3">
      <c r="A25" s="66" t="s">
        <v>11</v>
      </c>
      <c r="B25" s="66" t="s">
        <v>293</v>
      </c>
      <c r="C25" s="233">
        <f>MIN(C23:C24)</f>
        <v>0</v>
      </c>
      <c r="D25" s="233">
        <f>MIN(D23:D24)</f>
        <v>0</v>
      </c>
      <c r="E25" s="233">
        <f>MIN(E23:E24)</f>
        <v>0</v>
      </c>
      <c r="F25" s="224"/>
      <c r="G25" s="53"/>
    </row>
    <row r="26" spans="1:7" ht="20.100000000000001" customHeight="1" x14ac:dyDescent="0.3">
      <c r="A26" s="62"/>
      <c r="B26" s="62" t="s">
        <v>294</v>
      </c>
      <c r="C26" s="234"/>
      <c r="D26" s="234"/>
      <c r="E26" s="234"/>
      <c r="F26" s="216"/>
      <c r="G26" s="53"/>
    </row>
    <row r="27" spans="1:7" ht="20.100000000000001" customHeight="1" x14ac:dyDescent="0.3">
      <c r="A27" s="66" t="s">
        <v>12</v>
      </c>
      <c r="B27" s="66" t="s">
        <v>295</v>
      </c>
      <c r="C27" s="248">
        <f>IF(C20&gt;C21,(C20-C21),0)</f>
        <v>0</v>
      </c>
      <c r="D27" s="248">
        <f>IF(D20&gt;D21,(D20-D21),0)</f>
        <v>0</v>
      </c>
      <c r="E27" s="248">
        <f>IF(E20&gt;E21,(E20-E21),0)</f>
        <v>0</v>
      </c>
      <c r="F27" s="224"/>
      <c r="G27" s="53"/>
    </row>
    <row r="28" spans="1:7" ht="20.100000000000001" customHeight="1" x14ac:dyDescent="0.3">
      <c r="A28" s="220"/>
      <c r="B28" s="220" t="s">
        <v>296</v>
      </c>
      <c r="C28" s="239"/>
      <c r="D28" s="239"/>
      <c r="E28" s="239"/>
      <c r="F28" s="226"/>
      <c r="G28" s="53"/>
    </row>
    <row r="29" spans="1:7" ht="20.100000000000001" customHeight="1" x14ac:dyDescent="0.3">
      <c r="A29" s="53"/>
      <c r="B29" s="53"/>
      <c r="C29" s="53"/>
      <c r="D29" s="53"/>
      <c r="E29" s="53"/>
      <c r="F29" s="53"/>
    </row>
    <row r="30" spans="1:7" ht="20.100000000000001" customHeight="1" x14ac:dyDescent="0.3"/>
    <row r="31" spans="1:7" ht="20.100000000000001" customHeight="1" x14ac:dyDescent="0.3"/>
    <row r="32" spans="1:7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</sheetData>
  <phoneticPr fontId="0" type="noConversion"/>
  <printOptions horizontalCentered="1"/>
  <pageMargins left="0.5" right="0.5" top="0.75" bottom="0.75" header="0" footer="0"/>
  <pageSetup paperSize="9" scale="80" orientation="portrait" r:id="rId1"/>
  <headerFooter alignWithMargins="0">
    <oddHeader>&amp;LsmallB</oddHeader>
    <oddFooter>&amp;L&amp;F-&amp;D-&amp;T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indexed="12"/>
    <pageSetUpPr fitToPage="1"/>
  </sheetPr>
  <dimension ref="A1:F99"/>
  <sheetViews>
    <sheetView view="pageBreakPreview" zoomScale="85" zoomScaleNormal="67" zoomScaleSheetLayoutView="85" workbookViewId="0">
      <selection activeCell="B52" sqref="B52"/>
    </sheetView>
  </sheetViews>
  <sheetFormatPr defaultColWidth="9.6640625" defaultRowHeight="18.75" x14ac:dyDescent="0.3"/>
  <cols>
    <col min="1" max="1" width="5.6640625" style="46" customWidth="1"/>
    <col min="2" max="2" width="42.6640625" style="46" customWidth="1"/>
    <col min="3" max="5" width="13.6640625" style="46" customWidth="1"/>
    <col min="6" max="16384" width="9.6640625" style="46"/>
  </cols>
  <sheetData>
    <row r="1" spans="1:6" x14ac:dyDescent="0.3">
      <c r="A1" s="45"/>
    </row>
    <row r="2" spans="1:6" x14ac:dyDescent="0.3">
      <c r="A2" s="47" t="s">
        <v>297</v>
      </c>
      <c r="B2" s="47"/>
      <c r="C2" s="49"/>
      <c r="D2" s="49"/>
      <c r="E2" s="49"/>
    </row>
    <row r="3" spans="1:6" x14ac:dyDescent="0.3">
      <c r="A3" s="49"/>
      <c r="B3" s="47"/>
      <c r="C3" s="47"/>
      <c r="D3" s="49"/>
      <c r="E3" s="49"/>
    </row>
    <row r="4" spans="1:6" x14ac:dyDescent="0.3">
      <c r="A4" s="47" t="s">
        <v>298</v>
      </c>
      <c r="B4" s="49"/>
      <c r="C4" s="49"/>
      <c r="D4" s="49"/>
      <c r="E4" s="49"/>
    </row>
    <row r="5" spans="1:6" x14ac:dyDescent="0.3">
      <c r="B5" s="45" t="str">
        <f>Form_V!B6</f>
        <v>ABC Pvt. Ltd.</v>
      </c>
      <c r="E5" s="51" t="str">
        <f>Form_V!F6</f>
        <v>(Amount Rs. Lakh)</v>
      </c>
    </row>
    <row r="6" spans="1:6" x14ac:dyDescent="0.3">
      <c r="C6" s="47" t="s">
        <v>139</v>
      </c>
      <c r="D6" s="47"/>
      <c r="E6" s="47"/>
    </row>
    <row r="7" spans="1:6" x14ac:dyDescent="0.3">
      <c r="C7" s="82"/>
    </row>
    <row r="8" spans="1:6" x14ac:dyDescent="0.3">
      <c r="A8" s="66"/>
      <c r="B8" s="66"/>
      <c r="C8" s="88">
        <f>Form_V!C9</f>
        <v>40999</v>
      </c>
      <c r="D8" s="88">
        <f>Form_V!D9</f>
        <v>41364</v>
      </c>
      <c r="E8" s="89">
        <f>Form_V!E9</f>
        <v>41729</v>
      </c>
      <c r="F8" s="53"/>
    </row>
    <row r="9" spans="1:6" ht="15.95" customHeight="1" x14ac:dyDescent="0.3">
      <c r="A9" s="62"/>
      <c r="B9" s="205" t="s">
        <v>236</v>
      </c>
      <c r="C9" s="206" t="s">
        <v>263</v>
      </c>
      <c r="D9" s="206" t="s">
        <v>75</v>
      </c>
      <c r="E9" s="207" t="s">
        <v>79</v>
      </c>
      <c r="F9" s="53"/>
    </row>
    <row r="10" spans="1:6" x14ac:dyDescent="0.3">
      <c r="A10" s="62"/>
      <c r="B10" s="62"/>
      <c r="C10" s="208" t="s">
        <v>264</v>
      </c>
      <c r="D10" s="208" t="s">
        <v>76</v>
      </c>
      <c r="E10" s="244" t="s">
        <v>80</v>
      </c>
      <c r="F10" s="53"/>
    </row>
    <row r="11" spans="1:6" x14ac:dyDescent="0.3">
      <c r="A11" s="62"/>
      <c r="B11" s="62"/>
      <c r="C11" s="249" t="str">
        <f>Form_II!D13</f>
        <v>AUDITED</v>
      </c>
      <c r="D11" s="208"/>
      <c r="E11" s="244"/>
      <c r="F11" s="53"/>
    </row>
    <row r="12" spans="1:6" x14ac:dyDescent="0.3">
      <c r="A12" s="62"/>
      <c r="B12" s="62"/>
      <c r="C12" s="206" t="s">
        <v>73</v>
      </c>
      <c r="D12" s="206" t="s">
        <v>74</v>
      </c>
      <c r="E12" s="207" t="s">
        <v>77</v>
      </c>
      <c r="F12" s="53"/>
    </row>
    <row r="13" spans="1:6" ht="20.100000000000001" customHeight="1" x14ac:dyDescent="0.3">
      <c r="A13" s="210" t="s">
        <v>4</v>
      </c>
      <c r="B13" s="211" t="s">
        <v>308</v>
      </c>
      <c r="C13" s="212"/>
      <c r="D13" s="212"/>
      <c r="E13" s="229"/>
      <c r="F13" s="53"/>
    </row>
    <row r="14" spans="1:6" ht="20.100000000000001" customHeight="1" x14ac:dyDescent="0.3">
      <c r="A14" s="66"/>
      <c r="B14" s="66" t="s">
        <v>309</v>
      </c>
      <c r="C14" s="248">
        <f>IF(Form_II!D79&gt;0,Form_II!D79,0)</f>
        <v>0</v>
      </c>
      <c r="D14" s="248">
        <f>IF(Form_II!E79&gt;0,Form_II!E79,0)</f>
        <v>0</v>
      </c>
      <c r="E14" s="255">
        <f>IF(Form_II!F79&gt;0,Form_II!F79,0)</f>
        <v>0</v>
      </c>
      <c r="F14" s="53"/>
    </row>
    <row r="15" spans="1:6" ht="20.100000000000001" customHeight="1" x14ac:dyDescent="0.3">
      <c r="A15" s="66"/>
      <c r="B15" s="66" t="s">
        <v>310</v>
      </c>
      <c r="C15" s="233">
        <f>Form_II!D38</f>
        <v>0</v>
      </c>
      <c r="D15" s="233">
        <f>Form_II!E38</f>
        <v>0</v>
      </c>
      <c r="E15" s="256">
        <f>Form_II!F38</f>
        <v>0</v>
      </c>
      <c r="F15" s="53"/>
    </row>
    <row r="16" spans="1:6" ht="20.100000000000001" customHeight="1" x14ac:dyDescent="0.3">
      <c r="A16" s="66"/>
      <c r="B16" s="66" t="s">
        <v>311</v>
      </c>
      <c r="C16" s="233">
        <f>Form_III!D63-Form_III!C63</f>
        <v>0</v>
      </c>
      <c r="D16" s="233">
        <f>Form_III!E63-Form_III!D63</f>
        <v>0</v>
      </c>
      <c r="E16" s="256">
        <f>Form_III!F63-Form_III!E63</f>
        <v>0</v>
      </c>
      <c r="F16" s="53"/>
    </row>
    <row r="17" spans="1:6" ht="20.100000000000001" customHeight="1" x14ac:dyDescent="0.3">
      <c r="A17" s="66"/>
      <c r="B17" s="66" t="s">
        <v>312</v>
      </c>
      <c r="C17" s="248">
        <f>IF((Form_III!D56-Form_III!C56)&gt;0,(Form_III!D56-Form_III!C56),0)</f>
        <v>0</v>
      </c>
      <c r="D17" s="248">
        <f>IF((Form_III!E56-Form_III!D56)&gt;0,(Form_III!E56-Form_III!D56),0)</f>
        <v>0</v>
      </c>
      <c r="E17" s="255">
        <f>IF((Form_III!F56-Form_III!E56)&gt;0,(Form_III!F56-Form_III!E56),0)</f>
        <v>0</v>
      </c>
      <c r="F17" s="53"/>
    </row>
    <row r="18" spans="1:6" ht="20.100000000000001" customHeight="1" x14ac:dyDescent="0.3">
      <c r="A18" s="62" t="s">
        <v>299</v>
      </c>
      <c r="B18" s="62" t="s">
        <v>313</v>
      </c>
      <c r="C18" s="234"/>
      <c r="D18" s="234"/>
      <c r="E18" s="257"/>
      <c r="F18" s="53"/>
    </row>
    <row r="19" spans="1:6" ht="20.100000000000001" customHeight="1" x14ac:dyDescent="0.3">
      <c r="A19" s="66"/>
      <c r="B19" s="66" t="s">
        <v>314</v>
      </c>
      <c r="C19" s="233"/>
      <c r="D19" s="233"/>
      <c r="E19" s="256"/>
      <c r="F19" s="53"/>
    </row>
    <row r="20" spans="1:6" ht="20.100000000000001" customHeight="1" x14ac:dyDescent="0.3">
      <c r="A20" s="66"/>
      <c r="B20" s="66" t="s">
        <v>315</v>
      </c>
      <c r="C20" s="248">
        <f>IF((Form_III!C125-Form_III!D125)&gt;0,(Form_III!C125-Form_III!D125),0)</f>
        <v>0</v>
      </c>
      <c r="D20" s="248">
        <f>IF((Form_III!D125-Form_III!E125)&gt;0,(Form_III!D125-Form_III!E125),0)</f>
        <v>0</v>
      </c>
      <c r="E20" s="255">
        <f>IF((Form_III!E125-Form_III!F125)&gt;0,(Form_III!E125-Form_III!F125),0)</f>
        <v>0</v>
      </c>
      <c r="F20" s="53"/>
    </row>
    <row r="21" spans="1:6" ht="20.100000000000001" customHeight="1" x14ac:dyDescent="0.3">
      <c r="A21" s="66"/>
      <c r="B21" s="66" t="s">
        <v>316</v>
      </c>
      <c r="C21" s="248">
        <f>IF((Form_III!C146-Form_III!D146)&gt;0,(Form_III!C146-Form_III!D146),0)</f>
        <v>0</v>
      </c>
      <c r="D21" s="248">
        <f>IF((Form_III!D146-Form_III!E146)&gt;0,(Form_III!D146-Form_III!E146),0)</f>
        <v>0</v>
      </c>
      <c r="E21" s="255">
        <f>IF((Form_III!E146-Form_III!F146)&gt;0,(Form_III!E146-Form_III!F146),0)</f>
        <v>0</v>
      </c>
      <c r="F21" s="53"/>
    </row>
    <row r="22" spans="1:6" ht="20.100000000000001" customHeight="1" x14ac:dyDescent="0.3">
      <c r="A22" s="66"/>
      <c r="B22" s="66" t="s">
        <v>317</v>
      </c>
      <c r="C22" s="248">
        <f>IF((Form_III!C148-Form_III!D148)&gt;0,(Form_III!C148-Form_III!D148),0)</f>
        <v>0</v>
      </c>
      <c r="D22" s="248">
        <f>IF((Form_III!D148-Form_III!E148)&gt;0,(Form_III!D148-Form_III!E148),0)</f>
        <v>0</v>
      </c>
      <c r="E22" s="255">
        <f>IF((Form_III!E148-Form_III!F148)&gt;0,(Form_III!E148-Form_III!F148),0)</f>
        <v>0</v>
      </c>
      <c r="F22" s="53"/>
    </row>
    <row r="23" spans="1:6" ht="20.100000000000001" customHeight="1" x14ac:dyDescent="0.3">
      <c r="A23" s="66"/>
      <c r="B23" s="109" t="s">
        <v>318</v>
      </c>
      <c r="C23" s="258"/>
      <c r="D23" s="258"/>
      <c r="E23" s="259"/>
      <c r="F23" s="53"/>
    </row>
    <row r="24" spans="1:6" ht="20.100000000000001" customHeight="1" x14ac:dyDescent="0.3">
      <c r="A24" s="66"/>
      <c r="B24" s="66" t="s">
        <v>319</v>
      </c>
      <c r="C24" s="233">
        <f>SUM(C14:C23)</f>
        <v>0</v>
      </c>
      <c r="D24" s="233">
        <f>SUM(D14:D23)</f>
        <v>0</v>
      </c>
      <c r="E24" s="260">
        <f>SUM(E14:E23)</f>
        <v>0</v>
      </c>
      <c r="F24" s="53"/>
    </row>
    <row r="25" spans="1:6" ht="20.100000000000001" customHeight="1" x14ac:dyDescent="0.3">
      <c r="A25" s="210" t="s">
        <v>5</v>
      </c>
      <c r="B25" s="211" t="s">
        <v>320</v>
      </c>
      <c r="C25" s="261"/>
      <c r="D25" s="261"/>
      <c r="E25" s="262"/>
      <c r="F25" s="53"/>
    </row>
    <row r="26" spans="1:6" ht="20.100000000000001" customHeight="1" x14ac:dyDescent="0.3">
      <c r="A26" s="66"/>
      <c r="B26" s="66" t="s">
        <v>321</v>
      </c>
      <c r="C26" s="248">
        <f>IF(Form_II!D79&lt;0,-Form_II!D79,0)</f>
        <v>0</v>
      </c>
      <c r="D26" s="248">
        <f>IF(Form_II!E79&lt;0,-Form_II!E79,0)</f>
        <v>0</v>
      </c>
      <c r="E26" s="255">
        <f>IF(Form_II!F79&lt;0,-Form_II!F79,0)</f>
        <v>0</v>
      </c>
      <c r="F26" s="53"/>
    </row>
    <row r="27" spans="1:6" ht="20.100000000000001" customHeight="1" x14ac:dyDescent="0.3">
      <c r="A27" s="66"/>
      <c r="B27" s="66" t="s">
        <v>322</v>
      </c>
      <c r="C27" s="248">
        <f>IF((Form_III!C56-Form_III!D56)&gt;0,(Form_III!C56-Form_III!D56),0)</f>
        <v>0</v>
      </c>
      <c r="D27" s="248">
        <f>IF((Form_III!D56-Form_III!E56)&gt;0,(Form_III!D56-Form_III!E56),0)</f>
        <v>0</v>
      </c>
      <c r="E27" s="255">
        <f>IF((Form_III!E56-Form_III!F56)&gt;0,(Form_III!E56-Form_III!F56),0)</f>
        <v>0</v>
      </c>
      <c r="F27" s="53"/>
    </row>
    <row r="28" spans="1:6" ht="20.100000000000001" customHeight="1" x14ac:dyDescent="0.3">
      <c r="A28" s="62"/>
      <c r="B28" s="62" t="s">
        <v>323</v>
      </c>
      <c r="C28" s="234"/>
      <c r="D28" s="234"/>
      <c r="E28" s="257"/>
      <c r="F28" s="53"/>
    </row>
    <row r="29" spans="1:6" ht="20.100000000000001" customHeight="1" x14ac:dyDescent="0.3">
      <c r="A29" s="66"/>
      <c r="B29" s="66" t="s">
        <v>324</v>
      </c>
      <c r="C29" s="233"/>
      <c r="D29" s="233"/>
      <c r="E29" s="256"/>
      <c r="F29" s="53"/>
    </row>
    <row r="30" spans="1:6" ht="20.100000000000001" customHeight="1" x14ac:dyDescent="0.3">
      <c r="A30" s="66"/>
      <c r="B30" s="66" t="s">
        <v>315</v>
      </c>
      <c r="C30" s="248">
        <f>IF((Form_III!D125-Form_III!C125)&gt;0,(Form_III!D125-Form_III!C125),0)</f>
        <v>0</v>
      </c>
      <c r="D30" s="248">
        <f>IF((Form_III!E125-Form_III!D125)&gt;0,(Form_III!E125-Form_III!D125),0)</f>
        <v>0</v>
      </c>
      <c r="E30" s="255">
        <f>IF((Form_III!F125-Form_III!E125)&gt;0,(Form_III!F125-Form_III!E125),0)</f>
        <v>0</v>
      </c>
      <c r="F30" s="53"/>
    </row>
    <row r="31" spans="1:6" ht="20.100000000000001" customHeight="1" x14ac:dyDescent="0.3">
      <c r="A31" s="66"/>
      <c r="B31" s="66" t="s">
        <v>325</v>
      </c>
      <c r="C31" s="248">
        <f>IF((Form_III!D146-Form_III!C146)&gt;0,(Form_III!D146-Form_III!C146),0)</f>
        <v>0</v>
      </c>
      <c r="D31" s="248">
        <f>IF((Form_III!E146-Form_III!D146)&gt;0,(Form_III!E146-Form_III!D146),0)</f>
        <v>0</v>
      </c>
      <c r="E31" s="255">
        <f>IF((Form_III!F146-Form_III!E146)&gt;0,(Form_III!F146-Form_III!E146),0)</f>
        <v>0</v>
      </c>
      <c r="F31" s="53"/>
    </row>
    <row r="32" spans="1:6" ht="20.100000000000001" customHeight="1" x14ac:dyDescent="0.3">
      <c r="A32" s="66"/>
      <c r="B32" s="66" t="s">
        <v>317</v>
      </c>
      <c r="C32" s="248">
        <f>IF((Form_III!D148-Form_III!C148)&gt;0,(Form_III!D148-Form_III!C148),0)</f>
        <v>0</v>
      </c>
      <c r="D32" s="248">
        <f>IF((Form_III!E148-Form_III!D148)&gt;0,(Form_III!E148-Form_III!D148),0)</f>
        <v>0</v>
      </c>
      <c r="E32" s="255">
        <f>IF((Form_III!F148-Form_III!E148)&gt;0,(Form_III!F148-Form_III!E148),0)</f>
        <v>0</v>
      </c>
      <c r="F32" s="53"/>
    </row>
    <row r="33" spans="1:6" ht="20.100000000000001" customHeight="1" x14ac:dyDescent="0.3">
      <c r="A33" s="66"/>
      <c r="B33" s="66" t="s">
        <v>326</v>
      </c>
      <c r="C33" s="233">
        <f>Form_II!D80</f>
        <v>0</v>
      </c>
      <c r="D33" s="233">
        <f>Form_II!E80</f>
        <v>0</v>
      </c>
      <c r="E33" s="260">
        <f>Form_II!F80</f>
        <v>0</v>
      </c>
      <c r="F33" s="53"/>
    </row>
    <row r="34" spans="1:6" ht="20.100000000000001" customHeight="1" x14ac:dyDescent="0.3">
      <c r="A34" s="66"/>
      <c r="B34" s="109" t="s">
        <v>327</v>
      </c>
      <c r="C34" s="258"/>
      <c r="D34" s="258"/>
      <c r="E34" s="259"/>
      <c r="F34" s="53"/>
    </row>
    <row r="35" spans="1:6" ht="20.100000000000001" customHeight="1" x14ac:dyDescent="0.3">
      <c r="A35" s="66"/>
      <c r="B35" s="66" t="s">
        <v>328</v>
      </c>
      <c r="C35" s="233">
        <f>SUM(C26:C34)</f>
        <v>0</v>
      </c>
      <c r="D35" s="233">
        <f>SUM(D26:D34)</f>
        <v>0</v>
      </c>
      <c r="E35" s="256">
        <f>SUM(E26:E34)</f>
        <v>0</v>
      </c>
      <c r="F35" s="53"/>
    </row>
    <row r="36" spans="1:6" ht="20.100000000000001" customHeight="1" x14ac:dyDescent="0.3">
      <c r="A36" s="66" t="s">
        <v>6</v>
      </c>
      <c r="B36" s="66" t="s">
        <v>329</v>
      </c>
      <c r="C36" s="233">
        <f>C24-C35</f>
        <v>0</v>
      </c>
      <c r="D36" s="233">
        <f>D24-D35</f>
        <v>0</v>
      </c>
      <c r="E36" s="256">
        <f>E24-E35</f>
        <v>0</v>
      </c>
      <c r="F36" s="53"/>
    </row>
    <row r="37" spans="1:6" ht="20.100000000000001" customHeight="1" x14ac:dyDescent="0.3">
      <c r="A37" s="66" t="s">
        <v>7</v>
      </c>
      <c r="B37" s="66" t="s">
        <v>330</v>
      </c>
      <c r="C37" s="233">
        <f>C57</f>
        <v>0</v>
      </c>
      <c r="D37" s="233">
        <f>D57</f>
        <v>0</v>
      </c>
      <c r="E37" s="256">
        <f>E57</f>
        <v>0</v>
      </c>
      <c r="F37" s="53"/>
    </row>
    <row r="38" spans="1:6" ht="20.100000000000001" customHeight="1" x14ac:dyDescent="0.3">
      <c r="A38" s="62"/>
      <c r="B38" s="62" t="s">
        <v>331</v>
      </c>
      <c r="C38" s="234"/>
      <c r="D38" s="234"/>
      <c r="E38" s="257"/>
      <c r="F38" s="53"/>
    </row>
    <row r="39" spans="1:6" ht="20.100000000000001" customHeight="1" x14ac:dyDescent="0.3">
      <c r="A39" s="66" t="s">
        <v>8</v>
      </c>
      <c r="B39" s="66" t="s">
        <v>332</v>
      </c>
      <c r="C39" s="233">
        <f>Form_III!D33-Form_III!C33</f>
        <v>0</v>
      </c>
      <c r="D39" s="233">
        <f>Form_III!E33-Form_III!D33</f>
        <v>0</v>
      </c>
      <c r="E39" s="256">
        <f>Form_III!F33-Form_III!E33</f>
        <v>0</v>
      </c>
      <c r="F39" s="53"/>
    </row>
    <row r="40" spans="1:6" ht="20.100000000000001" customHeight="1" x14ac:dyDescent="0.3">
      <c r="A40" s="62"/>
      <c r="B40" s="62" t="s">
        <v>333</v>
      </c>
      <c r="C40" s="234"/>
      <c r="D40" s="234"/>
      <c r="E40" s="257"/>
      <c r="F40" s="53"/>
    </row>
    <row r="41" spans="1:6" ht="20.100000000000001" customHeight="1" x14ac:dyDescent="0.3">
      <c r="A41" s="66" t="s">
        <v>9</v>
      </c>
      <c r="B41" s="66" t="s">
        <v>334</v>
      </c>
      <c r="C41" s="233">
        <f>Form_III!D153+Form_III!D19-Form_III!C153-Form_III!C19</f>
        <v>0</v>
      </c>
      <c r="D41" s="233">
        <f>Form_III!E153+Form_III!E19-Form_III!D153-Form_III!D19</f>
        <v>0</v>
      </c>
      <c r="E41" s="256">
        <f>Form_III!F153+Form_III!F19-Form_III!E153-Form_III!E19</f>
        <v>0</v>
      </c>
      <c r="F41" s="53"/>
    </row>
    <row r="42" spans="1:6" ht="20.100000000000001" customHeight="1" x14ac:dyDescent="0.3">
      <c r="A42" s="66" t="s">
        <v>10</v>
      </c>
      <c r="B42" s="66" t="s">
        <v>335</v>
      </c>
      <c r="C42" s="233">
        <f>C36-C41</f>
        <v>0</v>
      </c>
      <c r="D42" s="233">
        <f>D36-D41</f>
        <v>0</v>
      </c>
      <c r="E42" s="256">
        <f>E36-E41</f>
        <v>0</v>
      </c>
      <c r="F42" s="53"/>
    </row>
    <row r="43" spans="1:6" ht="20.100000000000001" customHeight="1" x14ac:dyDescent="0.3">
      <c r="A43" s="81" t="s">
        <v>11</v>
      </c>
      <c r="B43" s="81" t="s">
        <v>336</v>
      </c>
      <c r="C43" s="263">
        <f>Form_III!D19-Form_III!C19</f>
        <v>0</v>
      </c>
      <c r="D43" s="263">
        <f>Form_III!E19-Form_III!D19</f>
        <v>0</v>
      </c>
      <c r="E43" s="264">
        <f>Form_III!F19-Form_III!E19</f>
        <v>0</v>
      </c>
      <c r="F43" s="53"/>
    </row>
    <row r="44" spans="1:6" ht="20.100000000000001" customHeight="1" x14ac:dyDescent="0.3">
      <c r="A44" s="53"/>
      <c r="B44" s="53"/>
      <c r="C44" s="265"/>
      <c r="D44" s="265"/>
      <c r="E44" s="266"/>
    </row>
    <row r="45" spans="1:6" ht="20.100000000000001" customHeight="1" x14ac:dyDescent="0.3">
      <c r="A45" s="81"/>
      <c r="B45" s="81" t="s">
        <v>337</v>
      </c>
      <c r="C45" s="263">
        <f>Form_II!D22-Form_II!C22</f>
        <v>0</v>
      </c>
      <c r="D45" s="263">
        <f>Form_II!E22-Form_II!D22</f>
        <v>0</v>
      </c>
      <c r="E45" s="264">
        <f>Form_II!F22-Form_II!E22</f>
        <v>0</v>
      </c>
      <c r="F45" s="53"/>
    </row>
    <row r="46" spans="1:6" ht="20.100000000000001" customHeight="1" x14ac:dyDescent="0.3">
      <c r="A46" s="53"/>
      <c r="B46" s="53"/>
      <c r="C46" s="265"/>
      <c r="D46" s="265"/>
      <c r="E46" s="265"/>
    </row>
    <row r="47" spans="1:6" ht="20.100000000000001" customHeight="1" x14ac:dyDescent="0.3">
      <c r="A47" s="66"/>
      <c r="B47" s="66"/>
      <c r="C47" s="267" t="s">
        <v>73</v>
      </c>
      <c r="D47" s="267" t="s">
        <v>74</v>
      </c>
      <c r="E47" s="268" t="s">
        <v>77</v>
      </c>
      <c r="F47" s="53"/>
    </row>
    <row r="48" spans="1:6" ht="20.100000000000001" customHeight="1" x14ac:dyDescent="0.3">
      <c r="A48" s="250" t="s">
        <v>300</v>
      </c>
      <c r="B48" s="251"/>
      <c r="C48" s="261"/>
      <c r="D48" s="261"/>
      <c r="E48" s="262"/>
      <c r="F48" s="53"/>
    </row>
    <row r="49" spans="1:6" ht="20.100000000000001" customHeight="1" x14ac:dyDescent="0.3">
      <c r="A49" s="66" t="s">
        <v>301</v>
      </c>
      <c r="B49" s="66" t="s">
        <v>338</v>
      </c>
      <c r="C49" s="233">
        <f>Form_III!D99-Form_III!C99</f>
        <v>0</v>
      </c>
      <c r="D49" s="233">
        <f>Form_III!E99-Form_III!D99</f>
        <v>0</v>
      </c>
      <c r="E49" s="256">
        <f>Form_III!F99-Form_III!E99</f>
        <v>0</v>
      </c>
      <c r="F49" s="53"/>
    </row>
    <row r="50" spans="1:6" ht="20.100000000000001" customHeight="1" x14ac:dyDescent="0.3">
      <c r="A50" s="66" t="s">
        <v>302</v>
      </c>
      <c r="B50" s="66" t="s">
        <v>339</v>
      </c>
      <c r="C50" s="233">
        <f>Form_III!D104-Form_III!C104</f>
        <v>0</v>
      </c>
      <c r="D50" s="233">
        <f>Form_III!E104-Form_III!D104</f>
        <v>0</v>
      </c>
      <c r="E50" s="256">
        <f>Form_III!F104-Form_III!E104</f>
        <v>0</v>
      </c>
      <c r="F50" s="53"/>
    </row>
    <row r="51" spans="1:6" ht="20.100000000000001" customHeight="1" x14ac:dyDescent="0.3">
      <c r="A51" s="66" t="s">
        <v>303</v>
      </c>
      <c r="B51" s="66" t="s">
        <v>340</v>
      </c>
      <c r="C51" s="233">
        <f>Form_III!D105-Form_III!C105</f>
        <v>0</v>
      </c>
      <c r="D51" s="233">
        <f>Form_III!E105-Form_III!D105</f>
        <v>0</v>
      </c>
      <c r="E51" s="256">
        <f>Form_III!F105-Form_III!E105</f>
        <v>0</v>
      </c>
      <c r="F51" s="53"/>
    </row>
    <row r="52" spans="1:6" ht="20.100000000000001" customHeight="1" x14ac:dyDescent="0.3">
      <c r="A52" s="66" t="s">
        <v>304</v>
      </c>
      <c r="B52" s="66" t="s">
        <v>341</v>
      </c>
      <c r="C52" s="233"/>
      <c r="D52" s="233"/>
      <c r="E52" s="256"/>
      <c r="F52" s="53"/>
    </row>
    <row r="53" spans="1:6" ht="20.100000000000001" customHeight="1" x14ac:dyDescent="0.3">
      <c r="A53" s="66"/>
      <c r="B53" s="66" t="s">
        <v>342</v>
      </c>
      <c r="C53" s="233">
        <f>Form_III!D91-Form_III!C91</f>
        <v>0</v>
      </c>
      <c r="D53" s="233">
        <f>Form_III!E91-Form_III!D91</f>
        <v>0</v>
      </c>
      <c r="E53" s="256">
        <f>Form_III!F91-Form_III!E91</f>
        <v>0</v>
      </c>
      <c r="F53" s="53"/>
    </row>
    <row r="54" spans="1:6" ht="20.100000000000001" customHeight="1" x14ac:dyDescent="0.3">
      <c r="A54" s="66"/>
      <c r="B54" s="66" t="s">
        <v>343</v>
      </c>
      <c r="C54" s="233">
        <f>Form_III!D94-Form_III!C94</f>
        <v>0</v>
      </c>
      <c r="D54" s="233">
        <f>Form_III!E94-Form_III!D94</f>
        <v>0</v>
      </c>
      <c r="E54" s="256">
        <f>Form_III!F94-Form_III!E94</f>
        <v>0</v>
      </c>
      <c r="F54" s="53"/>
    </row>
    <row r="55" spans="1:6" ht="20.100000000000001" customHeight="1" x14ac:dyDescent="0.3">
      <c r="A55" s="66" t="s">
        <v>305</v>
      </c>
      <c r="B55" s="66" t="s">
        <v>344</v>
      </c>
      <c r="C55" s="233">
        <f>Form_III!D107+Form_III!D108-Form_III!C107-Form_III!C108</f>
        <v>0</v>
      </c>
      <c r="D55" s="233">
        <f>Form_III!E107+Form_III!E108-Form_III!D107-Form_III!D108</f>
        <v>0</v>
      </c>
      <c r="E55" s="256">
        <f>Form_III!F107+Form_III!F108-Form_III!E107-Form_III!E108</f>
        <v>0</v>
      </c>
      <c r="F55" s="53"/>
    </row>
    <row r="56" spans="1:6" ht="20.100000000000001" customHeight="1" x14ac:dyDescent="0.3">
      <c r="A56" s="66" t="s">
        <v>306</v>
      </c>
      <c r="B56" s="66" t="s">
        <v>345</v>
      </c>
      <c r="C56" s="233">
        <f>Form_III!D112+Form_III!D111+Form_III!D109+Form_III!D86+Form_III!D87+Form_III!D96-Form_III!C112-Form_III!C111-Form_III!C109-Form_III!C86-Form_III!C87-Form_III!C96</f>
        <v>0</v>
      </c>
      <c r="D56" s="233">
        <f>Form_III!E112+Form_III!E111+Form_III!E109+Form_III!E86+Form_III!E87+Form_III!E96-Form_III!D112-Form_III!D111-Form_III!D109-Form_III!D86-Form_III!D87-Form_III!D96</f>
        <v>0</v>
      </c>
      <c r="E56" s="256">
        <f>Form_III!F112+Form_III!F111+Form_III!F109+Form_III!F86+Form_III!F87+Form_III!F96-Form_III!E112-Form_III!E111-Form_III!E109-Form_III!E86-Form_III!E87-Form_III!E96</f>
        <v>0</v>
      </c>
      <c r="F56" s="53"/>
    </row>
    <row r="57" spans="1:6" ht="20.100000000000001" customHeight="1" x14ac:dyDescent="0.3">
      <c r="A57" s="81"/>
      <c r="B57" s="81" t="s">
        <v>346</v>
      </c>
      <c r="C57" s="263">
        <f>SUM(C49:C56)</f>
        <v>0</v>
      </c>
      <c r="D57" s="263">
        <f>SUM(D49:D56)</f>
        <v>0</v>
      </c>
      <c r="E57" s="264">
        <f>SUM(E49:E56)</f>
        <v>0</v>
      </c>
      <c r="F57" s="53"/>
    </row>
    <row r="58" spans="1:6" ht="20.100000000000001" customHeight="1" x14ac:dyDescent="0.3">
      <c r="A58" s="53"/>
      <c r="B58" s="53"/>
      <c r="C58" s="265"/>
      <c r="D58" s="265"/>
      <c r="E58" s="265"/>
    </row>
    <row r="59" spans="1:6" ht="56.25" x14ac:dyDescent="0.3">
      <c r="A59" s="252" t="s">
        <v>307</v>
      </c>
      <c r="B59" s="253" t="s">
        <v>347</v>
      </c>
      <c r="C59" s="269"/>
      <c r="D59" s="269"/>
      <c r="E59" s="269"/>
    </row>
    <row r="60" spans="1:6" ht="20.100000000000001" customHeight="1" x14ac:dyDescent="0.3">
      <c r="C60" s="269"/>
      <c r="D60" s="269"/>
      <c r="E60" s="269"/>
    </row>
    <row r="61" spans="1:6" ht="20.100000000000001" customHeight="1" x14ac:dyDescent="0.3">
      <c r="B61" s="254" t="s">
        <v>348</v>
      </c>
      <c r="C61" s="270">
        <f>C42+C43</f>
        <v>0</v>
      </c>
      <c r="D61" s="270">
        <f>D42+D43</f>
        <v>0</v>
      </c>
      <c r="E61" s="270">
        <f>E42+E43</f>
        <v>0</v>
      </c>
    </row>
    <row r="62" spans="1:6" ht="20.100000000000001" customHeight="1" x14ac:dyDescent="0.3"/>
    <row r="63" spans="1:6" ht="20.100000000000001" customHeight="1" x14ac:dyDescent="0.3"/>
    <row r="64" spans="1:6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  <row r="86" ht="20.100000000000001" customHeight="1" x14ac:dyDescent="0.3"/>
    <row r="87" ht="20.100000000000001" customHeight="1" x14ac:dyDescent="0.3"/>
    <row r="88" ht="20.100000000000001" customHeight="1" x14ac:dyDescent="0.3"/>
    <row r="89" ht="20.100000000000001" customHeight="1" x14ac:dyDescent="0.3"/>
    <row r="90" ht="20.100000000000001" customHeight="1" x14ac:dyDescent="0.3"/>
    <row r="91" ht="20.100000000000001" customHeight="1" x14ac:dyDescent="0.3"/>
    <row r="92" ht="20.100000000000001" customHeight="1" x14ac:dyDescent="0.3"/>
    <row r="93" ht="20.100000000000001" customHeight="1" x14ac:dyDescent="0.3"/>
    <row r="94" ht="20.100000000000001" customHeight="1" x14ac:dyDescent="0.3"/>
    <row r="95" ht="20.100000000000001" customHeight="1" x14ac:dyDescent="0.3"/>
    <row r="96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</sheetData>
  <phoneticPr fontId="0" type="noConversion"/>
  <printOptions horizontalCentered="1"/>
  <pageMargins left="0.5" right="0.5" top="0.75" bottom="0.75" header="0" footer="0"/>
  <pageSetup paperSize="9" scale="60" orientation="portrait" r:id="rId1"/>
  <headerFooter alignWithMargins="0">
    <oddHeader>&amp;LsmallB</oddHeader>
    <oddFooter>&amp;L&amp;F-&amp;D-&amp;T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1"/>
  </sheetPr>
  <dimension ref="A1:E101"/>
  <sheetViews>
    <sheetView workbookViewId="0">
      <selection activeCell="E6" sqref="E6"/>
    </sheetView>
  </sheetViews>
  <sheetFormatPr defaultRowHeight="15" x14ac:dyDescent="0.2"/>
  <cols>
    <col min="1" max="1" width="5.33203125" customWidth="1"/>
    <col min="2" max="2" width="55.77734375" customWidth="1"/>
  </cols>
  <sheetData>
    <row r="1" spans="1:5" ht="15.75" x14ac:dyDescent="0.25">
      <c r="A1" s="1"/>
      <c r="B1" s="4" t="s">
        <v>404</v>
      </c>
      <c r="C1" s="1"/>
      <c r="D1" s="5" t="s">
        <v>405</v>
      </c>
      <c r="E1" s="1"/>
    </row>
    <row r="2" spans="1:5" ht="15.75" x14ac:dyDescent="0.25">
      <c r="A2" s="1"/>
      <c r="B2" s="6" t="s">
        <v>409</v>
      </c>
      <c r="C2" s="1"/>
      <c r="D2" s="1"/>
      <c r="E2" s="1"/>
    </row>
    <row r="3" spans="1:5" x14ac:dyDescent="0.2">
      <c r="A3" s="1"/>
      <c r="B3" s="1"/>
      <c r="C3" s="1"/>
      <c r="D3" s="1"/>
      <c r="E3" s="1"/>
    </row>
    <row r="4" spans="1:5" ht="30" x14ac:dyDescent="0.2">
      <c r="A4" s="1"/>
      <c r="B4" s="7" t="s">
        <v>411</v>
      </c>
      <c r="C4" s="1"/>
      <c r="D4" s="1"/>
      <c r="E4" s="1"/>
    </row>
    <row r="5" spans="1:5" x14ac:dyDescent="0.2">
      <c r="A5" s="1"/>
      <c r="B5" s="1"/>
      <c r="C5" s="1"/>
      <c r="D5" s="1"/>
      <c r="E5" s="1"/>
    </row>
    <row r="6" spans="1:5" ht="45" x14ac:dyDescent="0.2">
      <c r="A6" s="8">
        <v>1</v>
      </c>
      <c r="B6" s="9" t="s">
        <v>410</v>
      </c>
      <c r="C6" s="3"/>
      <c r="D6" s="1"/>
    </row>
    <row r="7" spans="1:5" x14ac:dyDescent="0.2">
      <c r="A7" s="8">
        <v>2</v>
      </c>
      <c r="B7" s="9" t="s">
        <v>415</v>
      </c>
      <c r="C7" s="3"/>
      <c r="D7" s="1"/>
    </row>
    <row r="8" spans="1:5" ht="45" x14ac:dyDescent="0.2">
      <c r="A8" s="8">
        <v>3</v>
      </c>
      <c r="B8" s="9" t="s">
        <v>414</v>
      </c>
      <c r="C8" s="3"/>
      <c r="D8" s="1"/>
      <c r="E8" s="1"/>
    </row>
    <row r="9" spans="1:5" ht="30" x14ac:dyDescent="0.2">
      <c r="A9" s="8">
        <v>4</v>
      </c>
      <c r="B9" s="9" t="s">
        <v>406</v>
      </c>
      <c r="C9" s="3"/>
      <c r="D9" s="1"/>
      <c r="E9" s="1"/>
    </row>
    <row r="10" spans="1:5" ht="45" x14ac:dyDescent="0.2">
      <c r="A10" s="8">
        <v>5</v>
      </c>
      <c r="B10" s="9" t="s">
        <v>407</v>
      </c>
      <c r="C10" s="3"/>
      <c r="D10" s="1"/>
      <c r="E10" s="1"/>
    </row>
    <row r="11" spans="1:5" ht="45" x14ac:dyDescent="0.2">
      <c r="A11" s="8">
        <v>6</v>
      </c>
      <c r="B11" s="9" t="s">
        <v>408</v>
      </c>
      <c r="C11" s="1"/>
      <c r="D11" s="1"/>
      <c r="E11" s="1"/>
    </row>
    <row r="101" spans="1:1" ht="15.75" x14ac:dyDescent="0.25">
      <c r="A101" s="10" t="s">
        <v>412</v>
      </c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0:C39"/>
  <sheetViews>
    <sheetView zoomScale="67" zoomScaleNormal="67" workbookViewId="0">
      <selection activeCell="A16" sqref="A16"/>
    </sheetView>
  </sheetViews>
  <sheetFormatPr defaultColWidth="9.6640625" defaultRowHeight="15" x14ac:dyDescent="0.2"/>
  <cols>
    <col min="1" max="16384" width="9.6640625" style="1"/>
  </cols>
  <sheetData>
    <row r="20" spans="2:2" x14ac:dyDescent="0.2">
      <c r="B20" s="2" t="s">
        <v>349</v>
      </c>
    </row>
    <row r="21" spans="2:2" x14ac:dyDescent="0.2">
      <c r="B21" s="2" t="s">
        <v>350</v>
      </c>
    </row>
    <row r="22" spans="2:2" x14ac:dyDescent="0.2">
      <c r="B22" s="2" t="s">
        <v>351</v>
      </c>
    </row>
    <row r="23" spans="2:2" x14ac:dyDescent="0.2">
      <c r="B23" s="2" t="s">
        <v>350</v>
      </c>
    </row>
    <row r="24" spans="2:2" x14ac:dyDescent="0.2">
      <c r="B24" s="2" t="s">
        <v>352</v>
      </c>
    </row>
    <row r="25" spans="2:2" x14ac:dyDescent="0.2">
      <c r="B25" s="2" t="s">
        <v>350</v>
      </c>
    </row>
    <row r="26" spans="2:2" x14ac:dyDescent="0.2">
      <c r="B26" s="2" t="s">
        <v>353</v>
      </c>
    </row>
    <row r="27" spans="2:2" x14ac:dyDescent="0.2">
      <c r="B27" s="2" t="s">
        <v>350</v>
      </c>
    </row>
    <row r="28" spans="2:2" x14ac:dyDescent="0.2">
      <c r="B28" s="2" t="s">
        <v>354</v>
      </c>
    </row>
    <row r="29" spans="2:2" x14ac:dyDescent="0.2">
      <c r="B29" s="2" t="s">
        <v>350</v>
      </c>
    </row>
    <row r="30" spans="2:2" x14ac:dyDescent="0.2">
      <c r="B30" s="2" t="s">
        <v>355</v>
      </c>
    </row>
    <row r="31" spans="2:2" x14ac:dyDescent="0.2">
      <c r="B31" s="2" t="s">
        <v>350</v>
      </c>
    </row>
    <row r="32" spans="2:2" x14ac:dyDescent="0.2">
      <c r="B32" s="2" t="s">
        <v>356</v>
      </c>
    </row>
    <row r="33" spans="2:3" x14ac:dyDescent="0.2">
      <c r="B33" s="2" t="s">
        <v>350</v>
      </c>
    </row>
    <row r="34" spans="2:3" x14ac:dyDescent="0.2">
      <c r="B34" s="2" t="s">
        <v>357</v>
      </c>
    </row>
    <row r="35" spans="2:3" x14ac:dyDescent="0.2">
      <c r="B35" s="2" t="s">
        <v>350</v>
      </c>
    </row>
    <row r="39" spans="2:3" x14ac:dyDescent="0.2">
      <c r="C39" s="2"/>
    </row>
  </sheetData>
  <phoneticPr fontId="0" type="noConversion"/>
  <printOptions horizontalCentered="1" verticalCentered="1"/>
  <pageMargins left="0.17986111111111111" right="0.18402777777777779" top="0.17986111111111111" bottom="0.17916666666666667" header="0" footer="0"/>
  <pageSetup paperSize="9" scale="41" orientation="portrait" verticalDpi="0" r:id="rId1"/>
  <headerFooter alignWithMargins="0">
    <oddFooter>&amp;L&amp;"Arial"&amp;12&amp;F&amp;D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13</vt:i4>
      </vt:variant>
    </vt:vector>
  </HeadingPairs>
  <TitlesOfParts>
    <vt:vector size="22" baseType="lpstr">
      <vt:lpstr>Form_I</vt:lpstr>
      <vt:lpstr>Form_II</vt:lpstr>
      <vt:lpstr>Form_III</vt:lpstr>
      <vt:lpstr>Form_IV_A</vt:lpstr>
      <vt:lpstr>Form_IV_B</vt:lpstr>
      <vt:lpstr>Form_V</vt:lpstr>
      <vt:lpstr>Form_VI</vt:lpstr>
      <vt:lpstr>User_Help</vt:lpstr>
      <vt:lpstr>O</vt:lpstr>
      <vt:lpstr>FORM_I</vt:lpstr>
      <vt:lpstr>FORM_II_Pg1</vt:lpstr>
      <vt:lpstr>FORM_II_Pg2</vt:lpstr>
      <vt:lpstr>FORM_III_Pg1</vt:lpstr>
      <vt:lpstr>FORM_III_Pg2</vt:lpstr>
      <vt:lpstr>FORM_III_Pg3</vt:lpstr>
      <vt:lpstr>FORM_III_Pg4</vt:lpstr>
      <vt:lpstr>FORM_IV_A</vt:lpstr>
      <vt:lpstr>FORM_IV_B</vt:lpstr>
      <vt:lpstr>FORM_V</vt:lpstr>
      <vt:lpstr>FORM_VI</vt:lpstr>
      <vt:lpstr>Form_I!Print_Area</vt:lpstr>
      <vt:lpstr>Form_III!Print_Area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Kailash Chand Vaid/SZO/SIDBI</dc:creator>
  <dc:description>CMA Data Workbook developed on May 31, 2007 by K.C. Vaid, Version I</dc:description>
  <cp:lastModifiedBy>Aakash</cp:lastModifiedBy>
  <cp:lastPrinted>2014-01-24T18:02:04Z</cp:lastPrinted>
  <dcterms:created xsi:type="dcterms:W3CDTF">2010-02-16T05:00:32Z</dcterms:created>
  <dcterms:modified xsi:type="dcterms:W3CDTF">2014-02-09T17:28:02Z</dcterms:modified>
</cp:coreProperties>
</file>