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ndip\Desktop\"/>
    </mc:Choice>
  </mc:AlternateContent>
  <workbookProtection workbookAlgorithmName="SHA-512" workbookHashValue="4/2k9Jdfy4leb06ww4bXT+TdK5b/t2IASfN7VEXBN1XdBarMfvw9V5bFNBTgWAw2pqjatcgyY6ArXYv7A98gcA==" workbookSaltValue="6SUxro7N1e4s6pNJHf9bVQ==" workbookSpinCount="100000" lockStructure="1"/>
  <bookViews>
    <workbookView xWindow="0" yWindow="0" windowWidth="19200" windowHeight="6915" activeTab="2"/>
  </bookViews>
  <sheets>
    <sheet name="Give_Information" sheetId="1" r:id="rId1"/>
    <sheet name="Partly_Paidup_To_Fully_Paidup" sheetId="2" r:id="rId2"/>
    <sheet name="Issue_of_Fresh_Equity_Shares" sheetId="3" r:id="rId3"/>
  </sheets>
  <calcPr calcId="152511"/>
</workbook>
</file>

<file path=xl/calcChain.xml><?xml version="1.0" encoding="utf-8"?>
<calcChain xmlns="http://schemas.openxmlformats.org/spreadsheetml/2006/main">
  <c r="C5" i="3" l="1"/>
  <c r="C6" i="3"/>
  <c r="C7" i="3"/>
  <c r="L32" i="2" l="1"/>
  <c r="H27" i="2"/>
  <c r="H26" i="2"/>
  <c r="C4" i="3" l="1"/>
  <c r="I12" i="2"/>
  <c r="H14" i="2"/>
  <c r="N9" i="1" l="1"/>
  <c r="J17" i="1" s="1"/>
  <c r="L9" i="1"/>
  <c r="H20" i="1" s="1"/>
  <c r="J8" i="1"/>
  <c r="H8" i="1"/>
  <c r="B28" i="3"/>
  <c r="B27" i="3"/>
  <c r="H13" i="3"/>
  <c r="B26" i="3" s="1"/>
  <c r="I16" i="3"/>
  <c r="I17" i="3"/>
  <c r="I15" i="3"/>
  <c r="H12" i="3"/>
  <c r="B25" i="3" s="1"/>
  <c r="H11" i="3"/>
  <c r="B10" i="3" s="1"/>
  <c r="B24" i="3" s="1"/>
  <c r="K12" i="3"/>
  <c r="N12" i="3" s="1"/>
  <c r="K11" i="3"/>
  <c r="N11" i="3" s="1"/>
  <c r="B20" i="3"/>
  <c r="K17" i="3"/>
  <c r="N17" i="3" s="1"/>
  <c r="B16" i="3"/>
  <c r="B29" i="3" s="1"/>
  <c r="K15" i="3"/>
  <c r="H28" i="2"/>
  <c r="H17" i="2"/>
  <c r="I6" i="2"/>
  <c r="B9" i="1"/>
  <c r="I7" i="2" s="1"/>
  <c r="B12" i="3" l="1"/>
  <c r="J20" i="1"/>
  <c r="D16" i="1" s="1"/>
  <c r="B11" i="3"/>
  <c r="I8" i="2"/>
  <c r="M22" i="2" s="1"/>
  <c r="C8" i="3"/>
  <c r="E17" i="1" l="1"/>
  <c r="E18" i="1" s="1"/>
  <c r="K16" i="3"/>
  <c r="K18" i="3" s="1"/>
  <c r="F32" i="3"/>
  <c r="G33" i="3" s="1"/>
  <c r="C10" i="3"/>
  <c r="F24" i="3" s="1"/>
  <c r="I10" i="2"/>
  <c r="L25" i="2" s="1"/>
  <c r="L21" i="2"/>
  <c r="M33" i="2"/>
  <c r="C11" i="3" l="1"/>
  <c r="F25" i="3" s="1"/>
  <c r="M13" i="3"/>
  <c r="N13" i="3" s="1"/>
  <c r="L26" i="2"/>
  <c r="M15" i="3" l="1"/>
  <c r="N15" i="3" s="1"/>
  <c r="C12" i="3"/>
  <c r="F26" i="3" s="1"/>
  <c r="I13" i="2"/>
  <c r="C14" i="3" l="1"/>
  <c r="M16" i="3"/>
  <c r="I14" i="2"/>
  <c r="L28" i="2" s="1"/>
  <c r="F27" i="3"/>
  <c r="L27" i="2"/>
  <c r="N16" i="3"/>
  <c r="M18" i="3"/>
  <c r="N18" i="3" s="1"/>
  <c r="M29" i="2" l="1"/>
  <c r="C15" i="3"/>
  <c r="F28" i="3" s="1"/>
  <c r="C16" i="3" l="1"/>
  <c r="F29" i="3" l="1"/>
  <c r="G30" i="3" s="1"/>
  <c r="C17" i="3"/>
</calcChain>
</file>

<file path=xl/comments1.xml><?xml version="1.0" encoding="utf-8"?>
<comments xmlns="http://schemas.openxmlformats.org/spreadsheetml/2006/main">
  <authors>
    <author>sar</author>
  </authors>
  <commentList>
    <comment ref="B10" authorId="0" shapeId="0">
      <text>
        <r>
          <rPr>
            <b/>
            <sz val="9"/>
            <color rgb="FF000000"/>
            <rFont val="Tahoma"/>
            <family val="2"/>
          </rPr>
          <t>sar:</t>
        </r>
        <r>
          <rPr>
            <sz val="9"/>
            <color rgb="FF000000"/>
            <rFont val="Tahoma"/>
            <family val="2"/>
          </rPr>
          <t xml:space="preserve">
As like 3/4,if 1/2 then 0.5 </t>
        </r>
      </text>
    </comment>
  </commentList>
</comments>
</file>

<file path=xl/sharedStrings.xml><?xml version="1.0" encoding="utf-8"?>
<sst xmlns="http://schemas.openxmlformats.org/spreadsheetml/2006/main" count="96" uniqueCount="56">
  <si>
    <t>Company Name:-</t>
  </si>
  <si>
    <t>Agni Information Center</t>
  </si>
  <si>
    <t>Bonus Shares</t>
  </si>
  <si>
    <t>Requirement Information</t>
  </si>
  <si>
    <t>Equity Shares</t>
  </si>
  <si>
    <t>Face Value</t>
  </si>
  <si>
    <t>Paid up Amount</t>
  </si>
  <si>
    <t>Unpaid Amount</t>
  </si>
  <si>
    <t>Bonus Ratio</t>
  </si>
  <si>
    <t>Reserves</t>
  </si>
  <si>
    <t>Free Reserves</t>
  </si>
  <si>
    <t>General reserves A/c.</t>
  </si>
  <si>
    <t>P &amp; l A/c.</t>
  </si>
  <si>
    <t>Xyz A/c.(reserves)</t>
  </si>
  <si>
    <t>Total Reserves to company</t>
  </si>
  <si>
    <t>Partly Paidup To Fully Paidup</t>
  </si>
  <si>
    <t>Unpaid</t>
  </si>
  <si>
    <t>Total</t>
  </si>
  <si>
    <t>Reserves utilized</t>
  </si>
  <si>
    <t>Capital Reserves</t>
  </si>
  <si>
    <t>Journal Entries Of Partly Paidup to Fully Paidup</t>
  </si>
  <si>
    <t>Particular</t>
  </si>
  <si>
    <t>Debit</t>
  </si>
  <si>
    <t>Credit</t>
  </si>
  <si>
    <t>Raising final Call</t>
  </si>
  <si>
    <t>Share Final Call a/c.</t>
  </si>
  <si>
    <t>Dr.</t>
  </si>
  <si>
    <t xml:space="preserve">         To Equity Share Capital</t>
  </si>
  <si>
    <t>Raising Bonus</t>
  </si>
  <si>
    <t>Capital reserves A/c.</t>
  </si>
  <si>
    <t xml:space="preserve">           To Bonus To Share Holder A/c.</t>
  </si>
  <si>
    <t>Settlement Of Final Call Against Bonus</t>
  </si>
  <si>
    <t>Bonus To share Holder A/c.</t>
  </si>
  <si>
    <t xml:space="preserve">        To Share Final Call A/c.</t>
  </si>
  <si>
    <t>Issue of Fresh Equity Shares</t>
  </si>
  <si>
    <t>Total Bonus</t>
  </si>
  <si>
    <t>Reserves Utilized</t>
  </si>
  <si>
    <t>Utilized</t>
  </si>
  <si>
    <t>Balance</t>
  </si>
  <si>
    <t>Total Reserves</t>
  </si>
  <si>
    <t>Capital redemption Reserves A/c.</t>
  </si>
  <si>
    <t>Security Premium A/c.</t>
  </si>
  <si>
    <t>Op.Balance</t>
  </si>
  <si>
    <t>Capital Reserves (only Reliased in Cash) a/c.</t>
  </si>
  <si>
    <t xml:space="preserve">             To Bonus To Share Holder A/c.</t>
  </si>
  <si>
    <t>For issue Of Bonus shares</t>
  </si>
  <si>
    <t xml:space="preserve">                  To Equity Share Capital A/c.</t>
  </si>
  <si>
    <t>Journal Entries Of Fresh Equity Shares</t>
  </si>
  <si>
    <t>P &amp; L For Adjustment</t>
  </si>
  <si>
    <t>Amt</t>
  </si>
  <si>
    <t>Op.balance</t>
  </si>
  <si>
    <t>Profit on sale of investment or Fixed assests</t>
  </si>
  <si>
    <t>Loss on sale of investment or Fixed assests</t>
  </si>
  <si>
    <t>Closing Balance</t>
  </si>
  <si>
    <t>Investment &amp; Assests A/c.</t>
  </si>
  <si>
    <t>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</si>
</sst>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6"/>
      <color rgb="FF000000"/>
      <name val="Calibri"/>
      <family val="2"/>
    </font>
    <font>
      <sz val="16"/>
      <color rgb="FF00B0F0"/>
      <name val="Calibri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6"/>
      <color rgb="FF000000"/>
      <name val="Calibri"/>
      <family val="2"/>
    </font>
    <font>
      <sz val="20"/>
      <color rgb="FFFF0000"/>
      <name val="Calibri"/>
      <family val="2"/>
    </font>
    <font>
      <b/>
      <sz val="16"/>
      <color rgb="FFFF0000"/>
      <name val="Calibri"/>
      <family val="2"/>
    </font>
    <font>
      <sz val="16"/>
      <color rgb="FFC65911"/>
      <name val="Calibri"/>
      <family val="2"/>
    </font>
    <font>
      <sz val="16"/>
      <color rgb="FFFFD966"/>
      <name val="Calibri"/>
      <family val="2"/>
    </font>
    <font>
      <sz val="16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D966"/>
        <bgColor rgb="FFFFD966"/>
      </patternFill>
    </fill>
    <fill>
      <patternFill patternType="solid">
        <fgColor rgb="FF92D050"/>
        <bgColor rgb="FF92D050"/>
      </patternFill>
    </fill>
    <fill>
      <patternFill patternType="solid">
        <fgColor rgb="FFC65911"/>
        <bgColor rgb="FFC6591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0" xfId="0" applyFill="1"/>
    <xf numFmtId="0" fontId="0" fillId="0" borderId="0" xfId="0" applyAlignment="1"/>
    <xf numFmtId="0" fontId="0" fillId="0" borderId="0" xfId="0" applyAlignment="1">
      <alignment horizontal="center"/>
    </xf>
    <xf numFmtId="0" fontId="4" fillId="0" borderId="0" xfId="0" applyFont="1"/>
    <xf numFmtId="0" fontId="0" fillId="0" borderId="0" xfId="0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3" xfId="0" applyFont="1" applyBorder="1"/>
    <xf numFmtId="0" fontId="6" fillId="0" borderId="3" xfId="0" applyFont="1" applyBorder="1"/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right"/>
    </xf>
    <xf numFmtId="0" fontId="0" fillId="0" borderId="7" xfId="0" applyBorder="1"/>
    <xf numFmtId="0" fontId="8" fillId="5" borderId="11" xfId="0" applyFont="1" applyFill="1" applyBorder="1"/>
    <xf numFmtId="0" fontId="8" fillId="5" borderId="7" xfId="0" applyFont="1" applyFill="1" applyBorder="1" applyAlignment="1">
      <alignment horizontal="right"/>
    </xf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5" fillId="0" borderId="0" xfId="0" applyFont="1" applyAlignment="1"/>
    <xf numFmtId="0" fontId="4" fillId="0" borderId="4" xfId="0" applyFont="1" applyBorder="1"/>
    <xf numFmtId="0" fontId="4" fillId="0" borderId="14" xfId="0" applyFont="1" applyBorder="1"/>
    <xf numFmtId="0" fontId="4" fillId="0" borderId="15" xfId="0" applyFont="1" applyBorder="1"/>
    <xf numFmtId="0" fontId="0" fillId="0" borderId="14" xfId="0" applyFill="1" applyBorder="1"/>
    <xf numFmtId="0" fontId="0" fillId="0" borderId="15" xfId="0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3" xfId="0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0" fillId="0" borderId="3" xfId="0" applyFill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8" fillId="5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0" fillId="0" borderId="3" xfId="0" applyFill="1" applyBorder="1"/>
    <xf numFmtId="0" fontId="0" fillId="0" borderId="0" xfId="0" applyAlignment="1">
      <alignment horizontal="center"/>
    </xf>
    <xf numFmtId="0" fontId="0" fillId="0" borderId="13" xfId="0" applyFill="1" applyBorder="1"/>
    <xf numFmtId="0" fontId="5" fillId="0" borderId="12" xfId="0" applyFont="1" applyFill="1" applyBorder="1" applyAlignment="1">
      <alignment horizont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2"/>
  <sheetViews>
    <sheetView topLeftCell="A5" workbookViewId="0">
      <selection activeCell="B10" sqref="B10"/>
    </sheetView>
  </sheetViews>
  <sheetFormatPr defaultRowHeight="21" x14ac:dyDescent="0.35"/>
  <cols>
    <col min="1" max="1" width="14.90625" customWidth="1"/>
    <col min="2" max="2" width="9.90625" customWidth="1"/>
    <col min="3" max="3" width="9.7265625" customWidth="1"/>
    <col min="4" max="4" width="8.7265625" customWidth="1"/>
    <col min="7" max="7" width="10.90625" customWidth="1"/>
    <col min="9" max="9" width="16" customWidth="1"/>
    <col min="12" max="14" width="0" hidden="1" customWidth="1"/>
  </cols>
  <sheetData>
    <row r="1" spans="1:14" x14ac:dyDescent="0.35">
      <c r="A1" t="s">
        <v>0</v>
      </c>
      <c r="B1" s="36" t="s">
        <v>1</v>
      </c>
      <c r="C1" s="36"/>
    </row>
    <row r="2" spans="1:14" x14ac:dyDescent="0.35">
      <c r="A2" s="1" t="s">
        <v>2</v>
      </c>
    </row>
    <row r="3" spans="1:14" x14ac:dyDescent="0.35">
      <c r="G3" s="32" t="s">
        <v>54</v>
      </c>
      <c r="H3" s="32"/>
      <c r="I3" s="32"/>
      <c r="J3" s="32"/>
    </row>
    <row r="4" spans="1:14" x14ac:dyDescent="0.35">
      <c r="A4" t="s">
        <v>3</v>
      </c>
      <c r="C4" s="2"/>
      <c r="D4" s="2"/>
      <c r="E4" s="2"/>
      <c r="G4" t="s">
        <v>21</v>
      </c>
      <c r="H4" t="s">
        <v>49</v>
      </c>
      <c r="I4" t="s">
        <v>21</v>
      </c>
      <c r="J4" t="s">
        <v>49</v>
      </c>
    </row>
    <row r="5" spans="1:14" x14ac:dyDescent="0.35">
      <c r="G5" s="33" t="s">
        <v>50</v>
      </c>
      <c r="H5" s="34">
        <v>130000</v>
      </c>
      <c r="I5" s="33" t="s">
        <v>55</v>
      </c>
      <c r="J5" s="34">
        <v>140000</v>
      </c>
    </row>
    <row r="6" spans="1:14" ht="21" customHeight="1" x14ac:dyDescent="0.35">
      <c r="A6" t="s">
        <v>4</v>
      </c>
      <c r="B6" s="3">
        <v>25000</v>
      </c>
      <c r="G6" s="33"/>
      <c r="H6" s="34"/>
      <c r="I6" s="33"/>
      <c r="J6" s="34"/>
    </row>
    <row r="7" spans="1:14" ht="29.25" customHeight="1" x14ac:dyDescent="0.35">
      <c r="A7" t="s">
        <v>5</v>
      </c>
      <c r="B7" s="3">
        <v>10</v>
      </c>
      <c r="G7" s="33"/>
      <c r="H7" s="34"/>
      <c r="I7" s="33"/>
      <c r="J7" s="34"/>
    </row>
    <row r="8" spans="1:14" x14ac:dyDescent="0.35">
      <c r="A8" t="s">
        <v>6</v>
      </c>
      <c r="B8" s="3">
        <v>7</v>
      </c>
      <c r="G8" s="30" t="s">
        <v>52</v>
      </c>
      <c r="H8" s="28">
        <f>H5-J5</f>
        <v>-10000</v>
      </c>
      <c r="I8" s="30" t="s">
        <v>51</v>
      </c>
      <c r="J8" s="28">
        <f>J5-H5</f>
        <v>10000</v>
      </c>
    </row>
    <row r="9" spans="1:14" ht="26.25" customHeight="1" x14ac:dyDescent="0.35">
      <c r="A9" t="s">
        <v>7</v>
      </c>
      <c r="B9" s="3">
        <f>B7-B8</f>
        <v>3</v>
      </c>
      <c r="G9" s="30"/>
      <c r="H9" s="28"/>
      <c r="I9" s="30"/>
      <c r="J9" s="28"/>
      <c r="L9" s="27" t="b">
        <f>IF(H5&gt;J5,(H5-J5))</f>
        <v>0</v>
      </c>
      <c r="M9" s="26"/>
      <c r="N9" s="27">
        <f>IF(J5&gt;H5,(J5-H5))</f>
        <v>10000</v>
      </c>
    </row>
    <row r="10" spans="1:14" ht="32.25" customHeight="1" x14ac:dyDescent="0.35">
      <c r="A10" t="s">
        <v>8</v>
      </c>
      <c r="B10" s="3">
        <v>2</v>
      </c>
      <c r="G10" s="31"/>
      <c r="H10" s="29"/>
      <c r="I10" s="31"/>
      <c r="J10" s="29"/>
    </row>
    <row r="11" spans="1:14" x14ac:dyDescent="0.35">
      <c r="A11" t="s">
        <v>9</v>
      </c>
      <c r="G11" s="26"/>
    </row>
    <row r="12" spans="1:14" x14ac:dyDescent="0.35">
      <c r="A12" s="38" t="s">
        <v>43</v>
      </c>
      <c r="B12" s="38"/>
      <c r="C12" s="38"/>
      <c r="E12">
        <v>15000</v>
      </c>
      <c r="G12" s="26"/>
      <c r="H12" s="27"/>
      <c r="I12" s="26"/>
      <c r="J12" s="27"/>
    </row>
    <row r="13" spans="1:14" x14ac:dyDescent="0.35">
      <c r="A13" s="38" t="s">
        <v>40</v>
      </c>
      <c r="B13" s="38"/>
      <c r="C13" s="38"/>
      <c r="E13">
        <v>50000</v>
      </c>
      <c r="G13" s="26"/>
      <c r="H13" s="27"/>
      <c r="I13" s="26"/>
      <c r="J13" s="27"/>
    </row>
    <row r="14" spans="1:14" x14ac:dyDescent="0.35">
      <c r="A14" s="38" t="s">
        <v>41</v>
      </c>
      <c r="B14" s="38"/>
      <c r="C14" s="38"/>
      <c r="E14">
        <v>70000</v>
      </c>
      <c r="G14" s="26"/>
      <c r="H14" s="27"/>
      <c r="I14" s="26"/>
      <c r="J14" s="27"/>
    </row>
    <row r="15" spans="1:14" x14ac:dyDescent="0.35">
      <c r="A15">
        <v>1</v>
      </c>
      <c r="B15" t="s">
        <v>11</v>
      </c>
      <c r="D15">
        <v>30000</v>
      </c>
      <c r="G15" s="32" t="s">
        <v>48</v>
      </c>
      <c r="H15" s="32"/>
      <c r="I15" s="32"/>
      <c r="J15" s="32"/>
    </row>
    <row r="16" spans="1:14" x14ac:dyDescent="0.35">
      <c r="A16">
        <v>2</v>
      </c>
      <c r="B16" s="4" t="s">
        <v>12</v>
      </c>
      <c r="C16" s="4"/>
      <c r="D16" s="4">
        <f>J20</f>
        <v>120000</v>
      </c>
      <c r="G16" t="s">
        <v>21</v>
      </c>
      <c r="H16" t="s">
        <v>49</v>
      </c>
      <c r="I16" t="s">
        <v>21</v>
      </c>
      <c r="J16" t="s">
        <v>49</v>
      </c>
    </row>
    <row r="17" spans="1:10" x14ac:dyDescent="0.35">
      <c r="A17">
        <v>5</v>
      </c>
      <c r="B17" t="s">
        <v>13</v>
      </c>
      <c r="D17">
        <v>290000</v>
      </c>
      <c r="E17">
        <f>SUM(D15:D17)</f>
        <v>440000</v>
      </c>
      <c r="G17" s="33" t="s">
        <v>50</v>
      </c>
      <c r="H17" s="34">
        <v>110000</v>
      </c>
      <c r="I17" s="35" t="s">
        <v>51</v>
      </c>
      <c r="J17" s="34">
        <f>N9</f>
        <v>10000</v>
      </c>
    </row>
    <row r="18" spans="1:10" x14ac:dyDescent="0.35">
      <c r="A18" s="37" t="s">
        <v>14</v>
      </c>
      <c r="B18" s="37"/>
      <c r="E18">
        <f>SUM(E12:E17)</f>
        <v>575000</v>
      </c>
      <c r="G18" s="33"/>
      <c r="H18" s="34"/>
      <c r="I18" s="35"/>
      <c r="J18" s="34"/>
    </row>
    <row r="19" spans="1:10" x14ac:dyDescent="0.35">
      <c r="G19" s="33"/>
      <c r="H19" s="34"/>
      <c r="I19" s="35"/>
      <c r="J19" s="34"/>
    </row>
    <row r="20" spans="1:10" x14ac:dyDescent="0.35">
      <c r="G20" s="33" t="s">
        <v>52</v>
      </c>
      <c r="H20" s="34" t="b">
        <f>L9</f>
        <v>0</v>
      </c>
      <c r="I20" s="33" t="s">
        <v>53</v>
      </c>
      <c r="J20" s="34">
        <f>H17+J17-H20</f>
        <v>120000</v>
      </c>
    </row>
    <row r="21" spans="1:10" x14ac:dyDescent="0.35">
      <c r="G21" s="33"/>
      <c r="H21" s="34"/>
      <c r="I21" s="33"/>
      <c r="J21" s="34"/>
    </row>
    <row r="22" spans="1:10" x14ac:dyDescent="0.35">
      <c r="G22" s="33"/>
      <c r="H22" s="34"/>
      <c r="I22" s="33"/>
      <c r="J22" s="34"/>
    </row>
  </sheetData>
  <sheetProtection sheet="1" objects="1" scenarios="1"/>
  <protectedRanges>
    <protectedRange sqref="B6:B10 E12:E14 D15:D17 H5:H7 J5:J7 H17:H19" name="Range1"/>
  </protectedRanges>
  <mergeCells count="23">
    <mergeCell ref="B1:C1"/>
    <mergeCell ref="A18:B18"/>
    <mergeCell ref="A12:C12"/>
    <mergeCell ref="A13:C13"/>
    <mergeCell ref="A14:C14"/>
    <mergeCell ref="G20:G22"/>
    <mergeCell ref="H20:H22"/>
    <mergeCell ref="I20:I22"/>
    <mergeCell ref="J20:J22"/>
    <mergeCell ref="G15:J15"/>
    <mergeCell ref="I17:I19"/>
    <mergeCell ref="G17:G19"/>
    <mergeCell ref="J17:J19"/>
    <mergeCell ref="H17:H19"/>
    <mergeCell ref="H8:H10"/>
    <mergeCell ref="I8:I10"/>
    <mergeCell ref="J8:J10"/>
    <mergeCell ref="G3:J3"/>
    <mergeCell ref="G5:G7"/>
    <mergeCell ref="H5:H7"/>
    <mergeCell ref="I5:I7"/>
    <mergeCell ref="J5:J7"/>
    <mergeCell ref="G8:G10"/>
  </mergeCells>
  <pageMargins left="0.70000000000000007" right="0.70000000000000007" top="0.75" bottom="0.75" header="0.30000000000000004" footer="0.30000000000000004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34"/>
  <sheetViews>
    <sheetView topLeftCell="B33" workbookViewId="0">
      <selection activeCell="H4" sqref="H4:M34"/>
    </sheetView>
  </sheetViews>
  <sheetFormatPr defaultRowHeight="21" x14ac:dyDescent="0.35"/>
  <cols>
    <col min="1" max="1" width="14.453125" customWidth="1"/>
    <col min="2" max="2" width="22.7265625" customWidth="1"/>
    <col min="3" max="3" width="14.36328125" hidden="1" customWidth="1"/>
    <col min="4" max="6" width="0" hidden="1" customWidth="1"/>
    <col min="7" max="7" width="8.7265625" customWidth="1"/>
    <col min="8" max="8" width="18.7265625" customWidth="1"/>
    <col min="9" max="10" width="8.7265625" customWidth="1"/>
    <col min="11" max="11" width="8.7265625" style="5" customWidth="1"/>
    <col min="12" max="12" width="8.7265625" customWidth="1"/>
  </cols>
  <sheetData>
    <row r="3" spans="6:13" ht="21.75" thickBot="1" x14ac:dyDescent="0.4"/>
    <row r="4" spans="6:13" ht="26.25" x14ac:dyDescent="0.4">
      <c r="F4" s="2"/>
      <c r="G4" s="2"/>
      <c r="H4" s="43" t="s">
        <v>15</v>
      </c>
      <c r="I4" s="43"/>
      <c r="J4" s="43"/>
      <c r="K4" s="43"/>
      <c r="L4" s="43"/>
      <c r="M4" s="6"/>
    </row>
    <row r="5" spans="6:13" x14ac:dyDescent="0.35">
      <c r="H5" s="7"/>
      <c r="M5" s="8"/>
    </row>
    <row r="6" spans="6:13" x14ac:dyDescent="0.35">
      <c r="H6" s="7" t="s">
        <v>4</v>
      </c>
      <c r="I6">
        <f>Give_Information!B6</f>
        <v>25000</v>
      </c>
      <c r="M6" s="8"/>
    </row>
    <row r="7" spans="6:13" x14ac:dyDescent="0.35">
      <c r="H7" s="7" t="s">
        <v>16</v>
      </c>
      <c r="I7">
        <f>Give_Information!B9</f>
        <v>3</v>
      </c>
      <c r="M7" s="8"/>
    </row>
    <row r="8" spans="6:13" x14ac:dyDescent="0.35">
      <c r="H8" s="9" t="s">
        <v>17</v>
      </c>
      <c r="I8" s="4">
        <f>I6*I7</f>
        <v>75000</v>
      </c>
      <c r="M8" s="8"/>
    </row>
    <row r="9" spans="6:13" x14ac:dyDescent="0.35">
      <c r="H9" s="10" t="s">
        <v>18</v>
      </c>
      <c r="M9" s="8"/>
    </row>
    <row r="10" spans="6:13" x14ac:dyDescent="0.35">
      <c r="H10" s="7" t="s">
        <v>19</v>
      </c>
      <c r="I10">
        <f>MIN(I8,Give_Information!E12)</f>
        <v>15000</v>
      </c>
      <c r="M10" s="8"/>
    </row>
    <row r="11" spans="6:13" x14ac:dyDescent="0.35">
      <c r="H11" s="9" t="s">
        <v>10</v>
      </c>
      <c r="M11" s="8"/>
    </row>
    <row r="12" spans="6:13" x14ac:dyDescent="0.35">
      <c r="H12" s="7" t="s">
        <v>11</v>
      </c>
      <c r="I12">
        <f>MIN((I8-I10),Give_Information!D15)</f>
        <v>30000</v>
      </c>
      <c r="M12" s="8"/>
    </row>
    <row r="13" spans="6:13" x14ac:dyDescent="0.35">
      <c r="H13" s="7" t="s">
        <v>12</v>
      </c>
      <c r="I13">
        <f>MIN((I8-I10-I12),Give_Information!D16)</f>
        <v>30000</v>
      </c>
      <c r="M13" s="8"/>
    </row>
    <row r="14" spans="6:13" ht="21.75" thickBot="1" x14ac:dyDescent="0.4">
      <c r="H14" s="11" t="str">
        <f>Give_Information!B17</f>
        <v>Xyz A/c.(reserves)</v>
      </c>
      <c r="I14" s="12">
        <f>MIN((I8-I10-I12-I13),Give_Information!D17)</f>
        <v>0</v>
      </c>
      <c r="J14" s="12"/>
      <c r="K14" s="13"/>
      <c r="L14" s="12"/>
      <c r="M14" s="14"/>
    </row>
    <row r="16" spans="6:13" ht="21.75" thickBot="1" x14ac:dyDescent="0.4"/>
    <row r="17" spans="8:13" x14ac:dyDescent="0.35">
      <c r="H17" s="44" t="str">
        <f>Give_Information!B1</f>
        <v>Agni Information Center</v>
      </c>
      <c r="I17" s="44"/>
      <c r="J17" s="44"/>
      <c r="K17" s="44"/>
      <c r="L17" s="44"/>
      <c r="M17" s="44"/>
    </row>
    <row r="18" spans="8:13" ht="21.75" thickBot="1" x14ac:dyDescent="0.4">
      <c r="H18" s="45" t="s">
        <v>20</v>
      </c>
      <c r="I18" s="45"/>
      <c r="J18" s="45"/>
      <c r="K18" s="45"/>
      <c r="L18" s="45"/>
      <c r="M18" s="45"/>
    </row>
    <row r="19" spans="8:13" ht="21.75" thickBot="1" x14ac:dyDescent="0.4">
      <c r="H19" s="46" t="s">
        <v>21</v>
      </c>
      <c r="I19" s="46"/>
      <c r="J19" s="46"/>
      <c r="K19" s="46"/>
      <c r="L19" s="15" t="s">
        <v>22</v>
      </c>
      <c r="M19" s="16" t="s">
        <v>23</v>
      </c>
    </row>
    <row r="20" spans="8:13" x14ac:dyDescent="0.35">
      <c r="H20" s="47" t="s">
        <v>24</v>
      </c>
      <c r="I20" s="47"/>
      <c r="J20" s="47"/>
      <c r="K20" s="47"/>
      <c r="L20" s="17"/>
      <c r="M20" s="8"/>
    </row>
    <row r="21" spans="8:13" x14ac:dyDescent="0.35">
      <c r="H21" s="41" t="s">
        <v>25</v>
      </c>
      <c r="I21" s="41"/>
      <c r="J21" s="41"/>
      <c r="K21" s="5" t="s">
        <v>26</v>
      </c>
      <c r="L21" s="18">
        <f>I8</f>
        <v>75000</v>
      </c>
      <c r="M21" s="8"/>
    </row>
    <row r="22" spans="8:13" x14ac:dyDescent="0.35">
      <c r="H22" s="39" t="s">
        <v>27</v>
      </c>
      <c r="I22" s="39"/>
      <c r="J22" s="39"/>
      <c r="L22" s="18"/>
      <c r="M22" s="8">
        <f>I8</f>
        <v>75000</v>
      </c>
    </row>
    <row r="23" spans="8:13" x14ac:dyDescent="0.35">
      <c r="H23" s="7"/>
      <c r="L23" s="18"/>
      <c r="M23" s="8"/>
    </row>
    <row r="24" spans="8:13" x14ac:dyDescent="0.35">
      <c r="H24" s="40" t="s">
        <v>28</v>
      </c>
      <c r="I24" s="40"/>
      <c r="J24" s="40"/>
      <c r="K24" s="40"/>
      <c r="L24" s="18"/>
      <c r="M24" s="8"/>
    </row>
    <row r="25" spans="8:13" x14ac:dyDescent="0.35">
      <c r="H25" s="42" t="s">
        <v>29</v>
      </c>
      <c r="I25" s="42"/>
      <c r="J25" s="42"/>
      <c r="K25" s="5" t="s">
        <v>26</v>
      </c>
      <c r="L25" s="18">
        <f>I10</f>
        <v>15000</v>
      </c>
      <c r="M25" s="8"/>
    </row>
    <row r="26" spans="8:13" x14ac:dyDescent="0.35">
      <c r="H26" s="41" t="str">
        <f>H12</f>
        <v>General reserves A/c.</v>
      </c>
      <c r="I26" s="41"/>
      <c r="J26" s="41"/>
      <c r="K26" s="5" t="s">
        <v>26</v>
      </c>
      <c r="L26" s="18">
        <f>I12</f>
        <v>30000</v>
      </c>
      <c r="M26" s="8"/>
    </row>
    <row r="27" spans="8:13" x14ac:dyDescent="0.35">
      <c r="H27" s="41" t="str">
        <f>H13</f>
        <v>P &amp; l A/c.</v>
      </c>
      <c r="I27" s="41"/>
      <c r="J27" s="41"/>
      <c r="K27" s="5" t="s">
        <v>26</v>
      </c>
      <c r="L27" s="18">
        <f>I13</f>
        <v>30000</v>
      </c>
      <c r="M27" s="8"/>
    </row>
    <row r="28" spans="8:13" x14ac:dyDescent="0.35">
      <c r="H28" s="41" t="str">
        <f>Give_Information!B17</f>
        <v>Xyz A/c.(reserves)</v>
      </c>
      <c r="I28" s="41"/>
      <c r="J28" s="41"/>
      <c r="K28" s="5" t="s">
        <v>26</v>
      </c>
      <c r="L28" s="18">
        <f>I14</f>
        <v>0</v>
      </c>
      <c r="M28" s="8"/>
    </row>
    <row r="29" spans="8:13" x14ac:dyDescent="0.35">
      <c r="H29" s="39" t="s">
        <v>30</v>
      </c>
      <c r="I29" s="39"/>
      <c r="J29" s="39"/>
      <c r="L29" s="18"/>
      <c r="M29" s="8">
        <f>SUM(L25:L28)</f>
        <v>75000</v>
      </c>
    </row>
    <row r="30" spans="8:13" x14ac:dyDescent="0.35">
      <c r="H30" s="7"/>
      <c r="L30" s="18"/>
      <c r="M30" s="8"/>
    </row>
    <row r="31" spans="8:13" x14ac:dyDescent="0.35">
      <c r="H31" s="40" t="s">
        <v>31</v>
      </c>
      <c r="I31" s="40"/>
      <c r="J31" s="40"/>
      <c r="K31" s="40"/>
      <c r="L31" s="18"/>
      <c r="M31" s="8"/>
    </row>
    <row r="32" spans="8:13" x14ac:dyDescent="0.35">
      <c r="H32" s="41" t="s">
        <v>32</v>
      </c>
      <c r="I32" s="41"/>
      <c r="J32" s="41"/>
      <c r="K32" s="5" t="s">
        <v>26</v>
      </c>
      <c r="L32" s="18">
        <f>I8</f>
        <v>75000</v>
      </c>
      <c r="M32" s="8"/>
    </row>
    <row r="33" spans="8:13" x14ac:dyDescent="0.35">
      <c r="H33" s="39" t="s">
        <v>33</v>
      </c>
      <c r="I33" s="39"/>
      <c r="J33" s="39"/>
      <c r="L33" s="18"/>
      <c r="M33" s="8">
        <f>I8</f>
        <v>75000</v>
      </c>
    </row>
    <row r="34" spans="8:13" ht="21.75" thickBot="1" x14ac:dyDescent="0.4">
      <c r="H34" s="11"/>
      <c r="I34" s="12"/>
      <c r="J34" s="12"/>
      <c r="K34" s="13"/>
      <c r="L34" s="19"/>
      <c r="M34" s="14"/>
    </row>
  </sheetData>
  <sheetProtection sheet="1" objects="1" scenarios="1"/>
  <mergeCells count="16">
    <mergeCell ref="H21:J21"/>
    <mergeCell ref="H4:L4"/>
    <mergeCell ref="H17:M17"/>
    <mergeCell ref="H18:M18"/>
    <mergeCell ref="H19:K19"/>
    <mergeCell ref="H20:K20"/>
    <mergeCell ref="H29:J29"/>
    <mergeCell ref="H31:K31"/>
    <mergeCell ref="H32:J32"/>
    <mergeCell ref="H33:J33"/>
    <mergeCell ref="H22:J22"/>
    <mergeCell ref="H24:K24"/>
    <mergeCell ref="H25:J25"/>
    <mergeCell ref="H26:J26"/>
    <mergeCell ref="H27:J27"/>
    <mergeCell ref="H28:J28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3"/>
  <sheetViews>
    <sheetView tabSelected="1" topLeftCell="A14" workbookViewId="0">
      <selection activeCell="C17" sqref="C17"/>
    </sheetView>
  </sheetViews>
  <sheetFormatPr defaultRowHeight="21" x14ac:dyDescent="0.35"/>
  <cols>
    <col min="1" max="1" width="8.7265625" customWidth="1"/>
    <col min="2" max="2" width="30.26953125" customWidth="1"/>
    <col min="3" max="3" width="13.7265625" customWidth="1"/>
    <col min="4" max="4" width="8.7265625" customWidth="1"/>
    <col min="8" max="8" width="0" hidden="1" customWidth="1"/>
    <col min="9" max="9" width="17.7265625" hidden="1" customWidth="1"/>
    <col min="10" max="10" width="0" hidden="1" customWidth="1"/>
    <col min="11" max="11" width="9.6328125" hidden="1" customWidth="1"/>
    <col min="12" max="14" width="0" hidden="1" customWidth="1"/>
  </cols>
  <sheetData>
    <row r="1" spans="2:14" ht="21.75" thickBot="1" x14ac:dyDescent="0.4"/>
    <row r="2" spans="2:14" ht="26.25" x14ac:dyDescent="0.4">
      <c r="B2" s="52" t="s">
        <v>34</v>
      </c>
      <c r="C2" s="52"/>
      <c r="D2" s="20"/>
      <c r="E2" s="20"/>
      <c r="F2" s="20"/>
    </row>
    <row r="3" spans="2:14" x14ac:dyDescent="0.35">
      <c r="B3" s="7"/>
      <c r="C3" s="8"/>
      <c r="E3" s="5"/>
    </row>
    <row r="4" spans="2:14" x14ac:dyDescent="0.35">
      <c r="B4" s="7" t="s">
        <v>4</v>
      </c>
      <c r="C4" s="8">
        <f>Give_Information!B6</f>
        <v>25000</v>
      </c>
      <c r="E4" s="5"/>
    </row>
    <row r="5" spans="2:14" x14ac:dyDescent="0.35">
      <c r="B5" s="7" t="s">
        <v>5</v>
      </c>
      <c r="C5" s="8">
        <f>Give_Information!B7</f>
        <v>10</v>
      </c>
      <c r="E5" s="5"/>
    </row>
    <row r="6" spans="2:14" x14ac:dyDescent="0.35">
      <c r="B6" s="9" t="s">
        <v>17</v>
      </c>
      <c r="C6" s="21">
        <f>C4*C5</f>
        <v>250000</v>
      </c>
      <c r="E6" s="5"/>
    </row>
    <row r="7" spans="2:14" x14ac:dyDescent="0.35">
      <c r="B7" s="9" t="s">
        <v>8</v>
      </c>
      <c r="C7" s="21">
        <f>Give_Information!B10</f>
        <v>2</v>
      </c>
      <c r="E7" s="5"/>
    </row>
    <row r="8" spans="2:14" ht="21.75" thickBot="1" x14ac:dyDescent="0.4">
      <c r="B8" s="22" t="s">
        <v>35</v>
      </c>
      <c r="C8" s="23">
        <f>C6*C7</f>
        <v>500000</v>
      </c>
      <c r="E8" s="5"/>
    </row>
    <row r="9" spans="2:14" ht="21.75" thickTop="1" x14ac:dyDescent="0.35">
      <c r="B9" s="10" t="s">
        <v>18</v>
      </c>
      <c r="C9" s="8"/>
      <c r="E9" s="5"/>
    </row>
    <row r="10" spans="2:14" x14ac:dyDescent="0.35">
      <c r="B10" s="7" t="str">
        <f>H11</f>
        <v>Capital redemption Reserves A/c.</v>
      </c>
      <c r="C10" s="8">
        <f>MIN(C8,N11)</f>
        <v>50000</v>
      </c>
      <c r="E10" s="5"/>
      <c r="H10" s="4" t="s">
        <v>36</v>
      </c>
      <c r="I10" s="4"/>
      <c r="K10" t="s">
        <v>42</v>
      </c>
      <c r="M10" t="s">
        <v>37</v>
      </c>
      <c r="N10" t="s">
        <v>38</v>
      </c>
    </row>
    <row r="11" spans="2:14" x14ac:dyDescent="0.35">
      <c r="B11" s="7" t="str">
        <f>H12</f>
        <v>Security Premium A/c.</v>
      </c>
      <c r="C11" s="8">
        <f>MIN((C8-C10),N12)</f>
        <v>70000</v>
      </c>
      <c r="E11" s="5"/>
      <c r="H11" s="50" t="str">
        <f>Give_Information!A13</f>
        <v>Capital redemption Reserves A/c.</v>
      </c>
      <c r="I11" s="50"/>
      <c r="J11" s="50"/>
      <c r="K11">
        <f>Give_Information!E13</f>
        <v>50000</v>
      </c>
      <c r="N11">
        <f>K11-M11</f>
        <v>50000</v>
      </c>
    </row>
    <row r="12" spans="2:14" x14ac:dyDescent="0.35">
      <c r="B12" s="7" t="str">
        <f>H13</f>
        <v>Capital Reserves (only Reliased in Cash) a/c.</v>
      </c>
      <c r="C12" s="8">
        <f>MIN((C8-C10-C11),N13)</f>
        <v>0</v>
      </c>
      <c r="E12" s="5"/>
      <c r="H12" s="50" t="str">
        <f>Give_Information!A14</f>
        <v>Security Premium A/c.</v>
      </c>
      <c r="I12" s="50"/>
      <c r="J12" s="50"/>
      <c r="K12">
        <f>Give_Information!E14</f>
        <v>70000</v>
      </c>
      <c r="N12">
        <f>K12-M12</f>
        <v>70000</v>
      </c>
    </row>
    <row r="13" spans="2:14" x14ac:dyDescent="0.35">
      <c r="B13" s="9" t="s">
        <v>10</v>
      </c>
      <c r="C13" s="8"/>
      <c r="E13" s="5"/>
      <c r="H13" s="50" t="str">
        <f>Give_Information!A12</f>
        <v>Capital Reserves (only Reliased in Cash) a/c.</v>
      </c>
      <c r="I13" s="50"/>
      <c r="J13" s="50"/>
      <c r="K13">
        <v>15000</v>
      </c>
      <c r="M13">
        <f>Partly_Paidup_To_Fully_Paidup!I10</f>
        <v>15000</v>
      </c>
      <c r="N13">
        <f>K13-M13</f>
        <v>0</v>
      </c>
    </row>
    <row r="14" spans="2:14" x14ac:dyDescent="0.35">
      <c r="B14" s="7" t="s">
        <v>11</v>
      </c>
      <c r="C14" s="8">
        <f>MIN((C8-C10-C11-C12),N15)</f>
        <v>0</v>
      </c>
      <c r="E14" s="5"/>
      <c r="H14" s="4" t="s">
        <v>10</v>
      </c>
    </row>
    <row r="15" spans="2:14" x14ac:dyDescent="0.35">
      <c r="B15" s="7" t="s">
        <v>12</v>
      </c>
      <c r="C15" s="8">
        <f>MIN((C8-C10-C11-C12-C14),N16)</f>
        <v>90000</v>
      </c>
      <c r="E15" s="5"/>
      <c r="H15">
        <v>1</v>
      </c>
      <c r="I15" s="50" t="str">
        <f>Give_Information!B15</f>
        <v>General reserves A/c.</v>
      </c>
      <c r="J15" s="50"/>
      <c r="K15">
        <f>Give_Information!D15</f>
        <v>30000</v>
      </c>
      <c r="M15">
        <f>Partly_Paidup_To_Fully_Paidup!I12</f>
        <v>30000</v>
      </c>
      <c r="N15">
        <f>K15-M15</f>
        <v>0</v>
      </c>
    </row>
    <row r="16" spans="2:14" x14ac:dyDescent="0.35">
      <c r="B16" s="7" t="str">
        <f>Give_Information!B17</f>
        <v>Xyz A/c.(reserves)</v>
      </c>
      <c r="C16" s="8">
        <f>MIN((C8-C10-C11-C12-C14-C15),N17)</f>
        <v>290000</v>
      </c>
      <c r="E16" s="5"/>
      <c r="H16">
        <v>2</v>
      </c>
      <c r="I16" s="50" t="str">
        <f>Give_Information!B16</f>
        <v>P &amp; l A/c.</v>
      </c>
      <c r="J16" s="50"/>
      <c r="K16">
        <f>Give_Information!D16</f>
        <v>120000</v>
      </c>
      <c r="M16">
        <f>Partly_Paidup_To_Fully_Paidup!I13</f>
        <v>30000</v>
      </c>
      <c r="N16">
        <f>K16-M16</f>
        <v>90000</v>
      </c>
    </row>
    <row r="17" spans="2:14" ht="21.75" thickBot="1" x14ac:dyDescent="0.4">
      <c r="B17" s="24" t="s">
        <v>39</v>
      </c>
      <c r="C17" s="25">
        <f>SUM(C10:C16)</f>
        <v>500000</v>
      </c>
      <c r="E17" s="5"/>
      <c r="H17">
        <v>3</v>
      </c>
      <c r="I17" s="50" t="str">
        <f>Give_Information!B17</f>
        <v>Xyz A/c.(reserves)</v>
      </c>
      <c r="J17" s="50"/>
      <c r="K17">
        <f>Give_Information!D17</f>
        <v>290000</v>
      </c>
      <c r="N17">
        <f>K17-M17</f>
        <v>290000</v>
      </c>
    </row>
    <row r="18" spans="2:14" ht="21.75" thickTop="1" x14ac:dyDescent="0.35">
      <c r="E18" s="5"/>
      <c r="H18" s="37" t="s">
        <v>14</v>
      </c>
      <c r="I18" s="37"/>
      <c r="K18">
        <f>SUM(K11:K17)</f>
        <v>575000</v>
      </c>
      <c r="M18">
        <f>SUM(M13:M16)</f>
        <v>75000</v>
      </c>
      <c r="N18">
        <f>K18-M18</f>
        <v>500000</v>
      </c>
    </row>
    <row r="19" spans="2:14" ht="21.75" thickBot="1" x14ac:dyDescent="0.4">
      <c r="E19" s="5"/>
    </row>
    <row r="20" spans="2:14" x14ac:dyDescent="0.35">
      <c r="B20" s="44" t="str">
        <f>Give_Information!B1</f>
        <v>Agni Information Center</v>
      </c>
      <c r="C20" s="44"/>
      <c r="D20" s="44"/>
      <c r="E20" s="44"/>
      <c r="F20" s="44"/>
      <c r="G20" s="44"/>
    </row>
    <row r="21" spans="2:14" ht="21.75" thickBot="1" x14ac:dyDescent="0.4">
      <c r="B21" s="45" t="s">
        <v>47</v>
      </c>
      <c r="C21" s="45"/>
      <c r="D21" s="45"/>
      <c r="E21" s="45"/>
      <c r="F21" s="45"/>
      <c r="G21" s="45"/>
    </row>
    <row r="22" spans="2:14" ht="21.75" thickBot="1" x14ac:dyDescent="0.4">
      <c r="B22" s="46" t="s">
        <v>21</v>
      </c>
      <c r="C22" s="46"/>
      <c r="D22" s="46"/>
      <c r="E22" s="46"/>
      <c r="F22" s="15" t="s">
        <v>22</v>
      </c>
      <c r="G22" s="16" t="s">
        <v>23</v>
      </c>
    </row>
    <row r="23" spans="2:14" x14ac:dyDescent="0.35">
      <c r="B23" s="47" t="s">
        <v>28</v>
      </c>
      <c r="C23" s="47"/>
      <c r="D23" s="47"/>
      <c r="E23" s="47"/>
      <c r="F23" s="18"/>
      <c r="G23" s="8"/>
    </row>
    <row r="24" spans="2:14" x14ac:dyDescent="0.35">
      <c r="B24" s="49" t="str">
        <f>B10</f>
        <v>Capital redemption Reserves A/c.</v>
      </c>
      <c r="C24" s="49"/>
      <c r="D24" s="49"/>
      <c r="E24" s="5" t="s">
        <v>26</v>
      </c>
      <c r="F24" s="18">
        <f>C10</f>
        <v>50000</v>
      </c>
      <c r="G24" s="8"/>
    </row>
    <row r="25" spans="2:14" x14ac:dyDescent="0.35">
      <c r="B25" s="49" t="str">
        <f>H12</f>
        <v>Security Premium A/c.</v>
      </c>
      <c r="C25" s="49"/>
      <c r="D25" s="49"/>
      <c r="E25" s="5" t="s">
        <v>26</v>
      </c>
      <c r="F25" s="18">
        <f>C11</f>
        <v>70000</v>
      </c>
      <c r="G25" s="8"/>
    </row>
    <row r="26" spans="2:14" x14ac:dyDescent="0.35">
      <c r="B26" s="49" t="str">
        <f>H13</f>
        <v>Capital Reserves (only Reliased in Cash) a/c.</v>
      </c>
      <c r="C26" s="49"/>
      <c r="D26" s="49"/>
      <c r="E26" s="5" t="s">
        <v>26</v>
      </c>
      <c r="F26" s="18">
        <f>C12</f>
        <v>0</v>
      </c>
      <c r="G26" s="8"/>
    </row>
    <row r="27" spans="2:14" x14ac:dyDescent="0.35">
      <c r="B27" s="49" t="str">
        <f>B14</f>
        <v>General reserves A/c.</v>
      </c>
      <c r="C27" s="49"/>
      <c r="D27" s="49"/>
      <c r="E27" s="5" t="s">
        <v>26</v>
      </c>
      <c r="F27" s="18">
        <f>C14</f>
        <v>0</v>
      </c>
      <c r="G27" s="8"/>
    </row>
    <row r="28" spans="2:14" x14ac:dyDescent="0.35">
      <c r="B28" s="49" t="str">
        <f>B15</f>
        <v>P &amp; l A/c.</v>
      </c>
      <c r="C28" s="49"/>
      <c r="D28" s="49"/>
      <c r="E28" s="5" t="s">
        <v>26</v>
      </c>
      <c r="F28" s="18">
        <f>C15</f>
        <v>90000</v>
      </c>
      <c r="G28" s="8"/>
    </row>
    <row r="29" spans="2:14" x14ac:dyDescent="0.35">
      <c r="B29" s="7" t="str">
        <f>B16</f>
        <v>Xyz A/c.(reserves)</v>
      </c>
      <c r="E29" s="5" t="s">
        <v>26</v>
      </c>
      <c r="F29" s="18">
        <f>C16</f>
        <v>290000</v>
      </c>
      <c r="G29" s="8"/>
    </row>
    <row r="30" spans="2:14" x14ac:dyDescent="0.35">
      <c r="B30" s="51" t="s">
        <v>44</v>
      </c>
      <c r="C30" s="51"/>
      <c r="D30" s="51"/>
      <c r="E30" s="51"/>
      <c r="F30" s="18"/>
      <c r="G30" s="8">
        <f>SUM(F24:F29)</f>
        <v>500000</v>
      </c>
    </row>
    <row r="31" spans="2:14" x14ac:dyDescent="0.35">
      <c r="B31" s="48" t="s">
        <v>45</v>
      </c>
      <c r="C31" s="48"/>
      <c r="D31" s="48"/>
      <c r="E31" s="5"/>
      <c r="F31" s="18"/>
      <c r="G31" s="8"/>
    </row>
    <row r="32" spans="2:14" x14ac:dyDescent="0.35">
      <c r="B32" s="49" t="s">
        <v>32</v>
      </c>
      <c r="C32" s="49"/>
      <c r="D32" s="49"/>
      <c r="E32" s="5" t="s">
        <v>26</v>
      </c>
      <c r="F32" s="18">
        <f>C8</f>
        <v>500000</v>
      </c>
      <c r="G32" s="8"/>
    </row>
    <row r="33" spans="2:7" ht="21.75" thickBot="1" x14ac:dyDescent="0.4">
      <c r="B33" s="11" t="s">
        <v>46</v>
      </c>
      <c r="C33" s="12"/>
      <c r="D33" s="12"/>
      <c r="E33" s="13"/>
      <c r="F33" s="19"/>
      <c r="G33" s="14">
        <f>F32</f>
        <v>500000</v>
      </c>
    </row>
  </sheetData>
  <sheetProtection sheet="1" objects="1" scenarios="1"/>
  <protectedRanges>
    <protectedRange sqref="C4:C17" name="Range1"/>
  </protectedRanges>
  <mergeCells count="20">
    <mergeCell ref="B2:C2"/>
    <mergeCell ref="B20:G20"/>
    <mergeCell ref="B21:G21"/>
    <mergeCell ref="H18:I18"/>
    <mergeCell ref="B22:E22"/>
    <mergeCell ref="B31:D31"/>
    <mergeCell ref="B32:D32"/>
    <mergeCell ref="H11:J11"/>
    <mergeCell ref="H12:J12"/>
    <mergeCell ref="H13:J13"/>
    <mergeCell ref="I15:J15"/>
    <mergeCell ref="I16:J16"/>
    <mergeCell ref="I17:J17"/>
    <mergeCell ref="B24:D24"/>
    <mergeCell ref="B25:D25"/>
    <mergeCell ref="B26:D26"/>
    <mergeCell ref="B27:D27"/>
    <mergeCell ref="B28:D28"/>
    <mergeCell ref="B30:E30"/>
    <mergeCell ref="B23:E23"/>
  </mergeCells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Give_Information</vt:lpstr>
      <vt:lpstr>Partly_Paidup_To_Fully_Paidup</vt:lpstr>
      <vt:lpstr>Issue_of_Fresh_Equity_Shares</vt:lpstr>
    </vt:vector>
  </TitlesOfParts>
  <Manager>Sandip R Lathiya</Manager>
  <Company>Agni Information Center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Bonus Shares</dc:title>
  <dc:subject>Accounting</dc:subject>
  <dc:creator>SANDIP R LATHIYA</dc:creator>
  <cp:keywords>Share Capital</cp:keywords>
  <dc:description>This files find Bonus with journal</dc:description>
  <cp:lastModifiedBy>Corporate Edition</cp:lastModifiedBy>
  <cp:revision>21071989 of O.56335831152</cp:revision>
  <dcterms:created xsi:type="dcterms:W3CDTF">2013-01-09T12:30:00Z</dcterms:created>
  <dcterms:modified xsi:type="dcterms:W3CDTF">2013-03-14T09:14:43Z</dcterms:modified>
  <cp:category>Muft Ke Shares</cp:category>
  <cp:contentStatus>Good</cp:contentStatus>
  <dc:language>British English</dc:language>
  <cp:version>office2013 prepares</cp:version>
</cp:coreProperties>
</file>