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E33" i="1"/>
  <c r="B33"/>
  <c r="E28"/>
  <c r="B28"/>
  <c r="E22"/>
  <c r="B22"/>
  <c r="E16"/>
  <c r="B16"/>
  <c r="E10"/>
  <c r="B10"/>
</calcChain>
</file>

<file path=xl/comments1.xml><?xml version="1.0" encoding="utf-8"?>
<comments xmlns="http://schemas.openxmlformats.org/spreadsheetml/2006/main">
  <authors>
    <author>Vicon</author>
  </authors>
  <commentList>
    <comment ref="A5" authorId="0">
      <text>
        <r>
          <rPr>
            <sz val="10"/>
            <color indexed="81"/>
            <rFont val="Arial"/>
            <family val="2"/>
          </rPr>
          <t>This template contains 10 common financial calculations. Most are self explanatory.
A few need further explanation. Future Value of an Annuity -- the future value of a 
series of periodic investments of an equal amount. Annuitizing a Future Amount 
-- the equal periodic payments that you could withdraw from an investment. After 
Tax Real Rate of Return on Investment -- the annual return on your investment after 
taxes and inflation have taken their share. Tax Free Equivalent Yield -- converts a 
taxable return to an after tax return. Taxable Equivalent Rate for Tax Free Yield -- 
converts a tax free yield, such as that of a municipal bond, to a taxable yield - so 
that you can comparison shop for yields.</t>
        </r>
      </text>
    </comment>
  </commentList>
</comments>
</file>

<file path=xl/sharedStrings.xml><?xml version="1.0" encoding="utf-8"?>
<sst xmlns="http://schemas.openxmlformats.org/spreadsheetml/2006/main" count="50" uniqueCount="29">
  <si>
    <t>Financial Calculator</t>
  </si>
  <si>
    <t>Present Value of an Amount</t>
  </si>
  <si>
    <t>Future Value of an Amount</t>
  </si>
  <si>
    <t>Future Amount</t>
  </si>
  <si>
    <t>Present Value</t>
  </si>
  <si>
    <t>Number of Periods</t>
  </si>
  <si>
    <t>Interest Rate per Period</t>
  </si>
  <si>
    <t>Future Value</t>
  </si>
  <si>
    <t>Present Value of an Annuity</t>
  </si>
  <si>
    <t>Future Value of an Annuity</t>
  </si>
  <si>
    <t>Payment per Period</t>
  </si>
  <si>
    <t>Rate of Return - Lump Sum</t>
  </si>
  <si>
    <t>Annuitizing a Future Amount</t>
  </si>
  <si>
    <t>Annuity</t>
  </si>
  <si>
    <t>Monthly Loan Payment</t>
  </si>
  <si>
    <t>After Tax Real Rate of Return on Investment</t>
  </si>
  <si>
    <t>Loan Amount</t>
  </si>
  <si>
    <t>Rate of Return</t>
  </si>
  <si>
    <t>Number of months</t>
  </si>
  <si>
    <t>Annual Inflation Rate</t>
  </si>
  <si>
    <t>Annual  Interest Rate</t>
  </si>
  <si>
    <t>Marginal Tax Rate</t>
  </si>
  <si>
    <t xml:space="preserve">After Tax Rate of Return </t>
  </si>
  <si>
    <t>Tax Free Equivalent Yield</t>
  </si>
  <si>
    <t>Taxable Equivalent Rate for  Tax Free Yield</t>
  </si>
  <si>
    <t>Taxable Yield</t>
  </si>
  <si>
    <t>Tax Free Yield</t>
  </si>
  <si>
    <t>Taxable Equivalent Rate</t>
  </si>
  <si>
    <t>Mahaveer Devta</t>
  </si>
</sst>
</file>

<file path=xl/styles.xml><?xml version="1.0" encoding="utf-8"?>
<styleSheet xmlns="http://schemas.openxmlformats.org/spreadsheetml/2006/main">
  <numFmts count="3">
    <numFmt numFmtId="5" formatCode="&quot;$&quot;#,##0_);\(&quot;$&quot;#,##0\)"/>
    <numFmt numFmtId="6" formatCode="&quot;$&quot;#,##0_);[Red]\(&quot;$&quot;#,##0\)"/>
    <numFmt numFmtId="164" formatCode="0.0%"/>
  </numFmts>
  <fonts count="8">
    <font>
      <sz val="11"/>
      <color theme="1"/>
      <name val="Calibri"/>
      <family val="2"/>
      <scheme val="minor"/>
    </font>
    <font>
      <b/>
      <sz val="26"/>
      <color indexed="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color indexed="8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2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0" xfId="0" applyProtection="1"/>
    <xf numFmtId="0" fontId="1" fillId="2" borderId="0" xfId="0" applyFont="1" applyFill="1" applyAlignment="1" applyProtection="1">
      <alignment horizontal="centerContinuous"/>
    </xf>
    <xf numFmtId="0" fontId="2" fillId="2" borderId="0" xfId="0" applyFont="1" applyFill="1" applyAlignment="1" applyProtection="1">
      <alignment horizontal="centerContinuous"/>
    </xf>
    <xf numFmtId="0" fontId="3" fillId="3" borderId="0" xfId="0" applyFont="1" applyFill="1" applyAlignment="1" applyProtection="1">
      <alignment horizontal="centerContinuous"/>
    </xf>
    <xf numFmtId="0" fontId="4" fillId="2" borderId="0" xfId="0" applyFont="1" applyFill="1" applyBorder="1" applyAlignment="1" applyProtection="1">
      <alignment vertical="center"/>
    </xf>
    <xf numFmtId="0" fontId="2" fillId="2" borderId="0" xfId="0" applyFont="1" applyFill="1" applyBorder="1" applyProtection="1"/>
    <xf numFmtId="0" fontId="3" fillId="3" borderId="0" xfId="0" applyFont="1" applyFill="1" applyProtection="1"/>
    <xf numFmtId="0" fontId="5" fillId="3" borderId="0" xfId="0" applyFont="1" applyFill="1" applyProtection="1"/>
    <xf numFmtId="6" fontId="5" fillId="4" borderId="0" xfId="0" applyNumberFormat="1" applyFont="1" applyFill="1" applyProtection="1">
      <protection locked="0"/>
    </xf>
    <xf numFmtId="38" fontId="5" fillId="4" borderId="0" xfId="0" applyNumberFormat="1" applyFont="1" applyFill="1" applyProtection="1">
      <protection locked="0"/>
    </xf>
    <xf numFmtId="164" fontId="5" fillId="4" borderId="0" xfId="0" applyNumberFormat="1" applyFont="1" applyFill="1" applyProtection="1">
      <protection locked="0"/>
    </xf>
    <xf numFmtId="6" fontId="5" fillId="3" borderId="0" xfId="0" applyNumberFormat="1" applyFont="1" applyFill="1" applyProtection="1"/>
    <xf numFmtId="164" fontId="5" fillId="3" borderId="0" xfId="0" applyNumberFormat="1" applyFont="1" applyFill="1" applyProtection="1"/>
    <xf numFmtId="5" fontId="3" fillId="3" borderId="0" xfId="0" applyNumberFormat="1" applyFont="1" applyFill="1" applyProtection="1"/>
    <xf numFmtId="164" fontId="3" fillId="3" borderId="0" xfId="0" applyNumberFormat="1" applyFont="1" applyFill="1" applyProtection="1"/>
    <xf numFmtId="5" fontId="2" fillId="2" borderId="0" xfId="0" applyNumberFormat="1" applyFont="1" applyFill="1" applyBorder="1" applyProtection="1"/>
    <xf numFmtId="164" fontId="2" fillId="2" borderId="0" xfId="0" applyNumberFormat="1" applyFont="1" applyFill="1" applyBorder="1" applyProtection="1"/>
    <xf numFmtId="0" fontId="6" fillId="0" borderId="0" xfId="1" applyFont="1" applyAlignment="1" applyProtection="1">
      <alignment horizontal="center"/>
    </xf>
    <xf numFmtId="0" fontId="6" fillId="3" borderId="0" xfId="1" applyFill="1" applyAlignment="1" applyProtection="1">
      <alignment horizontal="centerContinuous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mailto:mahaveer_dhelariya2011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>
      <selection activeCell="G10" sqref="G10"/>
    </sheetView>
  </sheetViews>
  <sheetFormatPr defaultRowHeight="15"/>
  <cols>
    <col min="1" max="1" width="23.85546875" customWidth="1"/>
    <col min="2" max="2" width="22.28515625" customWidth="1"/>
    <col min="4" max="4" width="26.85546875" customWidth="1"/>
    <col min="5" max="5" width="36.140625" customWidth="1"/>
    <col min="7" max="7" width="40.28515625" customWidth="1"/>
  </cols>
  <sheetData>
    <row r="1" spans="1:7">
      <c r="A1" s="1"/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 ht="33.75">
      <c r="A3" s="2" t="s">
        <v>0</v>
      </c>
      <c r="B3" s="3"/>
      <c r="C3" s="3"/>
      <c r="D3" s="3"/>
      <c r="E3" s="3"/>
      <c r="F3" s="1"/>
      <c r="G3" s="1"/>
    </row>
    <row r="4" spans="1:7">
      <c r="A4" s="4"/>
      <c r="B4" s="4"/>
      <c r="C4" s="4"/>
      <c r="D4" s="4"/>
      <c r="E4" s="4"/>
      <c r="F4" s="1"/>
      <c r="G4" s="1"/>
    </row>
    <row r="5" spans="1:7">
      <c r="A5" s="4"/>
      <c r="B5" s="4"/>
      <c r="C5" s="4"/>
      <c r="D5" s="19" t="s">
        <v>28</v>
      </c>
      <c r="E5" s="4"/>
      <c r="F5" s="1"/>
      <c r="G5" s="1"/>
    </row>
    <row r="6" spans="1:7">
      <c r="A6" s="5" t="s">
        <v>1</v>
      </c>
      <c r="B6" s="6"/>
      <c r="C6" s="7"/>
      <c r="D6" s="5" t="s">
        <v>2</v>
      </c>
      <c r="E6" s="6"/>
      <c r="F6" s="1"/>
      <c r="G6" s="1"/>
    </row>
    <row r="7" spans="1:7">
      <c r="A7" s="8" t="s">
        <v>3</v>
      </c>
      <c r="B7" s="9">
        <v>10000</v>
      </c>
      <c r="C7" s="8"/>
      <c r="D7" s="8" t="s">
        <v>4</v>
      </c>
      <c r="E7" s="9">
        <v>10000</v>
      </c>
      <c r="F7" s="1"/>
      <c r="G7" s="1"/>
    </row>
    <row r="8" spans="1:7">
      <c r="A8" s="8" t="s">
        <v>5</v>
      </c>
      <c r="B8" s="10">
        <v>10</v>
      </c>
      <c r="C8" s="8"/>
      <c r="D8" s="8" t="s">
        <v>5</v>
      </c>
      <c r="E8" s="10">
        <v>12</v>
      </c>
      <c r="F8" s="1"/>
      <c r="G8" s="1"/>
    </row>
    <row r="9" spans="1:7">
      <c r="A9" s="8" t="s">
        <v>6</v>
      </c>
      <c r="B9" s="11">
        <v>0.09</v>
      </c>
      <c r="C9" s="8"/>
      <c r="D9" s="8" t="s">
        <v>6</v>
      </c>
      <c r="E9" s="11">
        <v>0.1</v>
      </c>
      <c r="F9" s="1"/>
      <c r="G9" s="1"/>
    </row>
    <row r="10" spans="1:7">
      <c r="A10" s="8" t="s">
        <v>4</v>
      </c>
      <c r="B10" s="12">
        <f>IF(B9,+B7*(1/((1+B9)^B8)),"")</f>
        <v>4224.1080689568898</v>
      </c>
      <c r="C10" s="8"/>
      <c r="D10" s="8" t="s">
        <v>7</v>
      </c>
      <c r="E10" s="12">
        <f>IF(E9,+E7*((1+E9)^E8),"")</f>
        <v>31384.283767210025</v>
      </c>
      <c r="F10" s="1"/>
      <c r="G10" s="1"/>
    </row>
    <row r="11" spans="1:7">
      <c r="A11" s="8"/>
      <c r="B11" s="8"/>
      <c r="C11" s="8"/>
      <c r="D11" s="8"/>
      <c r="E11" s="8"/>
      <c r="F11" s="1"/>
      <c r="G11" s="1"/>
    </row>
    <row r="12" spans="1:7">
      <c r="A12" s="5" t="s">
        <v>8</v>
      </c>
      <c r="B12" s="6"/>
      <c r="C12" s="7"/>
      <c r="D12" s="5" t="s">
        <v>9</v>
      </c>
      <c r="E12" s="6"/>
      <c r="F12" s="1"/>
      <c r="G12" s="1"/>
    </row>
    <row r="13" spans="1:7">
      <c r="A13" s="8" t="s">
        <v>10</v>
      </c>
      <c r="B13" s="9">
        <v>25000</v>
      </c>
      <c r="C13" s="8"/>
      <c r="D13" s="8" t="s">
        <v>10</v>
      </c>
      <c r="E13" s="9">
        <v>2000</v>
      </c>
      <c r="F13" s="1"/>
      <c r="G13" s="1"/>
    </row>
    <row r="14" spans="1:7">
      <c r="A14" s="8" t="s">
        <v>5</v>
      </c>
      <c r="B14" s="10">
        <v>30</v>
      </c>
      <c r="C14" s="8"/>
      <c r="D14" s="8" t="s">
        <v>5</v>
      </c>
      <c r="E14" s="10">
        <v>35</v>
      </c>
      <c r="F14" s="1"/>
      <c r="G14" s="1"/>
    </row>
    <row r="15" spans="1:7">
      <c r="A15" s="8" t="s">
        <v>6</v>
      </c>
      <c r="B15" s="11">
        <v>0.1</v>
      </c>
      <c r="C15" s="8"/>
      <c r="D15" s="8" t="s">
        <v>6</v>
      </c>
      <c r="E15" s="11">
        <v>0.1</v>
      </c>
      <c r="F15" s="1"/>
      <c r="G15" s="1"/>
    </row>
    <row r="16" spans="1:7">
      <c r="A16" s="8" t="s">
        <v>4</v>
      </c>
      <c r="B16" s="12">
        <f>IF(COUNT(B13:B15),PV(B15,B14,B13)*-1,"")</f>
        <v>235672.86167470802</v>
      </c>
      <c r="C16" s="8"/>
      <c r="D16" s="8" t="s">
        <v>7</v>
      </c>
      <c r="E16" s="12">
        <f>IF(E15,FV(E15,E14,-E13),"")</f>
        <v>542048.73696128628</v>
      </c>
      <c r="F16" s="1"/>
      <c r="G16" s="1"/>
    </row>
    <row r="17" spans="1:7">
      <c r="A17" s="7"/>
      <c r="B17" s="7"/>
      <c r="C17" s="7"/>
      <c r="D17" s="7"/>
      <c r="E17" s="7"/>
      <c r="F17" s="1"/>
      <c r="G17" s="1"/>
    </row>
    <row r="18" spans="1:7">
      <c r="A18" s="5" t="s">
        <v>11</v>
      </c>
      <c r="B18" s="6"/>
      <c r="C18" s="7"/>
      <c r="D18" s="5" t="s">
        <v>12</v>
      </c>
      <c r="E18" s="6"/>
      <c r="F18" s="1"/>
      <c r="G18" s="1"/>
    </row>
    <row r="19" spans="1:7">
      <c r="A19" s="8" t="s">
        <v>4</v>
      </c>
      <c r="B19" s="9">
        <v>10000</v>
      </c>
      <c r="C19" s="8"/>
      <c r="D19" s="8" t="s">
        <v>7</v>
      </c>
      <c r="E19" s="9">
        <v>100000</v>
      </c>
      <c r="F19" s="1"/>
      <c r="G19" s="1"/>
    </row>
    <row r="20" spans="1:7">
      <c r="A20" s="8" t="s">
        <v>5</v>
      </c>
      <c r="B20" s="10">
        <v>5</v>
      </c>
      <c r="C20" s="8"/>
      <c r="D20" s="8" t="s">
        <v>5</v>
      </c>
      <c r="E20" s="10">
        <v>25</v>
      </c>
      <c r="F20" s="1"/>
      <c r="G20" s="1"/>
    </row>
    <row r="21" spans="1:7">
      <c r="A21" s="8" t="s">
        <v>7</v>
      </c>
      <c r="B21" s="9">
        <v>25000</v>
      </c>
      <c r="C21" s="8"/>
      <c r="D21" s="8" t="s">
        <v>6</v>
      </c>
      <c r="E21" s="11">
        <v>0.09</v>
      </c>
      <c r="F21" s="1"/>
      <c r="G21" s="1"/>
    </row>
    <row r="22" spans="1:7">
      <c r="A22" s="8" t="s">
        <v>6</v>
      </c>
      <c r="B22" s="13">
        <f>IF(B21,RATE(B20,,-B19,B21),"")</f>
        <v>0.20112443398143101</v>
      </c>
      <c r="C22" s="8"/>
      <c r="D22" s="8" t="s">
        <v>13</v>
      </c>
      <c r="E22" s="12">
        <f>IF(E21,+E19/(((1-1/(1+E21)^E20))/E21),"")</f>
        <v>10180.625051857181</v>
      </c>
      <c r="F22" s="1"/>
      <c r="G22" s="1"/>
    </row>
    <row r="23" spans="1:7">
      <c r="A23" s="7"/>
      <c r="B23" s="7"/>
      <c r="C23" s="7"/>
      <c r="D23" s="7"/>
      <c r="E23" s="7"/>
      <c r="F23" s="1"/>
      <c r="G23" s="1"/>
    </row>
    <row r="24" spans="1:7">
      <c r="A24" s="5" t="s">
        <v>14</v>
      </c>
      <c r="B24" s="6"/>
      <c r="C24" s="7"/>
      <c r="D24" s="5" t="s">
        <v>15</v>
      </c>
      <c r="E24" s="6"/>
      <c r="F24" s="1"/>
      <c r="G24" s="1"/>
    </row>
    <row r="25" spans="1:7">
      <c r="A25" s="8" t="s">
        <v>16</v>
      </c>
      <c r="B25" s="9">
        <v>100000</v>
      </c>
      <c r="C25" s="8"/>
      <c r="D25" s="8" t="s">
        <v>17</v>
      </c>
      <c r="E25" s="11">
        <v>9.5000000000000001E-2</v>
      </c>
      <c r="F25" s="1"/>
      <c r="G25" s="1"/>
    </row>
    <row r="26" spans="1:7">
      <c r="A26" s="8" t="s">
        <v>18</v>
      </c>
      <c r="B26" s="10">
        <v>360</v>
      </c>
      <c r="C26" s="8"/>
      <c r="D26" s="8" t="s">
        <v>19</v>
      </c>
      <c r="E26" s="11">
        <v>3.5000000000000003E-2</v>
      </c>
      <c r="F26" s="1"/>
      <c r="G26" s="1"/>
    </row>
    <row r="27" spans="1:7">
      <c r="A27" s="8" t="s">
        <v>20</v>
      </c>
      <c r="B27" s="11">
        <v>0.09</v>
      </c>
      <c r="C27" s="8"/>
      <c r="D27" s="8" t="s">
        <v>21</v>
      </c>
      <c r="E27" s="11">
        <v>0.28000000000000003</v>
      </c>
      <c r="F27" s="1"/>
      <c r="G27" s="1"/>
    </row>
    <row r="28" spans="1:7">
      <c r="A28" s="8" t="s">
        <v>14</v>
      </c>
      <c r="B28" s="12">
        <f>IF(B27,PMT(B27/12,B26,-B25),"")</f>
        <v>804.62261694478093</v>
      </c>
      <c r="C28" s="8"/>
      <c r="D28" s="8" t="s">
        <v>22</v>
      </c>
      <c r="E28" s="13">
        <f>IF(E27,E25*(1-E27)-E26,"")</f>
        <v>3.3399999999999999E-2</v>
      </c>
      <c r="F28" s="1"/>
      <c r="G28" s="1"/>
    </row>
    <row r="29" spans="1:7">
      <c r="A29" s="7"/>
      <c r="B29" s="14"/>
      <c r="C29" s="7"/>
      <c r="D29" s="7"/>
      <c r="E29" s="15"/>
      <c r="F29" s="1"/>
      <c r="G29" s="1"/>
    </row>
    <row r="30" spans="1:7">
      <c r="A30" s="5" t="s">
        <v>23</v>
      </c>
      <c r="B30" s="16"/>
      <c r="C30" s="7"/>
      <c r="D30" s="5" t="s">
        <v>24</v>
      </c>
      <c r="E30" s="17"/>
      <c r="F30" s="1"/>
      <c r="G30" s="1"/>
    </row>
    <row r="31" spans="1:7">
      <c r="A31" s="8" t="s">
        <v>25</v>
      </c>
      <c r="B31" s="11">
        <v>8.6999999999999994E-2</v>
      </c>
      <c r="C31" s="8"/>
      <c r="D31" s="8" t="s">
        <v>26</v>
      </c>
      <c r="E31" s="11">
        <v>0.06</v>
      </c>
      <c r="F31" s="1"/>
      <c r="G31" s="1"/>
    </row>
    <row r="32" spans="1:7">
      <c r="A32" s="8" t="s">
        <v>21</v>
      </c>
      <c r="B32" s="11">
        <v>0.31</v>
      </c>
      <c r="C32" s="8"/>
      <c r="D32" s="8" t="s">
        <v>21</v>
      </c>
      <c r="E32" s="11">
        <v>0.31</v>
      </c>
      <c r="F32" s="1"/>
      <c r="G32" s="1"/>
    </row>
    <row r="33" spans="1:7">
      <c r="A33" s="8" t="s">
        <v>26</v>
      </c>
      <c r="B33" s="13">
        <f>IF(B32,B31*(1-B32),"")</f>
        <v>6.0029999999999993E-2</v>
      </c>
      <c r="C33" s="8"/>
      <c r="D33" s="8" t="s">
        <v>27</v>
      </c>
      <c r="E33" s="13">
        <f>IF(E32,E31/(1-E32),"")</f>
        <v>8.6956521739130432E-2</v>
      </c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8"/>
      <c r="B35" s="18"/>
      <c r="C35" s="18"/>
      <c r="D35" s="18"/>
      <c r="E35" s="18"/>
      <c r="F35" s="1"/>
      <c r="G35" s="1"/>
    </row>
  </sheetData>
  <sheetProtection password="CC03" sheet="1" objects="1" scenarios="1"/>
  <mergeCells count="1">
    <mergeCell ref="A35:E35"/>
  </mergeCells>
  <hyperlinks>
    <hyperlink ref="D5" r:id="rId1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india2world@ymail.com</dc:creator>
  <cp:lastModifiedBy>india2world@ymail.com</cp:lastModifiedBy>
  <dcterms:created xsi:type="dcterms:W3CDTF">2012-07-05T17:47:33Z</dcterms:created>
  <dcterms:modified xsi:type="dcterms:W3CDTF">2012-07-05T18:20:01Z</dcterms:modified>
</cp:coreProperties>
</file>