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35" windowHeight="7170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calcChain.xml><?xml version="1.0" encoding="utf-8"?>
<calcChain xmlns="http://schemas.openxmlformats.org/spreadsheetml/2006/main">
  <c r="N69" i="1"/>
  <c r="N68"/>
  <c r="N67"/>
  <c r="N66"/>
  <c r="N65"/>
  <c r="N64"/>
  <c r="C59"/>
  <c r="M48"/>
  <c r="N45"/>
  <c r="M45"/>
  <c r="L45"/>
  <c r="K45"/>
  <c r="J45"/>
  <c r="I45"/>
  <c r="C44" l="1"/>
  <c r="N43"/>
  <c r="M43"/>
  <c r="L43"/>
  <c r="K43"/>
  <c r="I43"/>
  <c r="G43"/>
  <c r="N42"/>
  <c r="M42"/>
  <c r="L42"/>
  <c r="K42"/>
  <c r="J42" s="1"/>
  <c r="I42"/>
  <c r="H42"/>
  <c r="G42"/>
  <c r="N41"/>
  <c r="M41"/>
  <c r="L41"/>
  <c r="K41"/>
  <c r="I41"/>
  <c r="H41"/>
  <c r="G41"/>
  <c r="N40"/>
  <c r="M40"/>
  <c r="L40"/>
  <c r="K40"/>
  <c r="I40"/>
  <c r="H40"/>
  <c r="G40"/>
  <c r="J40" s="1"/>
  <c r="N39"/>
  <c r="M39"/>
  <c r="L39"/>
  <c r="K39"/>
  <c r="I39"/>
  <c r="H39"/>
  <c r="G39"/>
  <c r="J39" s="1"/>
  <c r="G38"/>
  <c r="J38" s="1"/>
  <c r="N37"/>
  <c r="M37"/>
  <c r="L37"/>
  <c r="K37"/>
  <c r="J37"/>
  <c r="I37"/>
  <c r="H37"/>
  <c r="G37"/>
  <c r="N36"/>
  <c r="M36"/>
  <c r="L36"/>
  <c r="K36"/>
  <c r="I36"/>
  <c r="H36"/>
  <c r="G36"/>
  <c r="J36" s="1"/>
  <c r="N35"/>
  <c r="M35"/>
  <c r="L35"/>
  <c r="K35"/>
  <c r="J35"/>
  <c r="I35"/>
  <c r="H35"/>
  <c r="G35"/>
  <c r="N34"/>
  <c r="M34"/>
  <c r="L34"/>
  <c r="K34"/>
  <c r="J34"/>
  <c r="I34"/>
  <c r="H34"/>
  <c r="G34"/>
  <c r="N33" s="1"/>
  <c r="M33"/>
  <c r="K33"/>
  <c r="J33"/>
  <c r="I33"/>
  <c r="H33"/>
  <c r="G33"/>
  <c r="M32"/>
  <c r="L32"/>
  <c r="K32"/>
  <c r="J32"/>
  <c r="I32"/>
  <c r="H32"/>
  <c r="G32"/>
  <c r="N31"/>
  <c r="K31"/>
  <c r="J31"/>
  <c r="I31"/>
  <c r="H31"/>
  <c r="G31"/>
  <c r="M30"/>
  <c r="L30"/>
  <c r="J30"/>
  <c r="I30"/>
  <c r="H30"/>
  <c r="G30"/>
  <c r="N29"/>
  <c r="L29"/>
  <c r="J29"/>
  <c r="I29"/>
  <c r="H29"/>
  <c r="G29"/>
  <c r="M28"/>
  <c r="L28"/>
  <c r="J28"/>
  <c r="I28"/>
  <c r="H28"/>
  <c r="G28"/>
  <c r="M27"/>
  <c r="L27"/>
  <c r="J27"/>
  <c r="I27"/>
  <c r="H27"/>
  <c r="G27"/>
  <c r="M26"/>
  <c r="L26"/>
  <c r="J26"/>
  <c r="I26"/>
  <c r="H26"/>
  <c r="G26"/>
  <c r="M25"/>
  <c r="L25"/>
  <c r="J25"/>
  <c r="I25"/>
  <c r="H25"/>
  <c r="G25"/>
  <c r="N24"/>
  <c r="L24"/>
  <c r="J24"/>
  <c r="I24"/>
  <c r="H24"/>
  <c r="G24"/>
  <c r="M23"/>
  <c r="L23"/>
  <c r="K23"/>
  <c r="J23"/>
  <c r="I23"/>
  <c r="H23"/>
  <c r="G23"/>
  <c r="N22"/>
  <c r="M22" s="1"/>
  <c r="L22"/>
  <c r="K22"/>
  <c r="J22"/>
  <c r="I22"/>
  <c r="H22"/>
  <c r="G22"/>
  <c r="N21"/>
  <c r="L21"/>
  <c r="K21"/>
  <c r="J21"/>
  <c r="I21"/>
  <c r="H21"/>
  <c r="G21"/>
  <c r="N20"/>
  <c r="L20"/>
  <c r="J20"/>
  <c r="I20"/>
  <c r="H20"/>
  <c r="G20"/>
  <c r="N19"/>
  <c r="M19"/>
  <c r="L19"/>
  <c r="K19"/>
  <c r="J19"/>
  <c r="I19"/>
  <c r="H19"/>
  <c r="G19"/>
  <c r="N18"/>
  <c r="M18"/>
  <c r="L18"/>
  <c r="K18"/>
  <c r="J18"/>
  <c r="I18"/>
  <c r="H18"/>
  <c r="G18"/>
  <c r="N17"/>
  <c r="L17"/>
  <c r="J17"/>
  <c r="I17"/>
  <c r="H17"/>
  <c r="G17"/>
  <c r="N16"/>
  <c r="M16" s="1"/>
  <c r="L16"/>
  <c r="K16"/>
  <c r="J16"/>
  <c r="I16"/>
  <c r="H16"/>
  <c r="G16"/>
  <c r="N15"/>
  <c r="L15"/>
  <c r="J15"/>
  <c r="I15"/>
  <c r="H15"/>
  <c r="G15"/>
  <c r="N14"/>
  <c r="L14"/>
  <c r="K14"/>
  <c r="J14"/>
  <c r="H14"/>
  <c r="G14"/>
  <c r="N13"/>
  <c r="L13"/>
  <c r="K13"/>
  <c r="J13"/>
  <c r="H13"/>
  <c r="G13"/>
  <c r="N12"/>
  <c r="L12"/>
  <c r="K12"/>
  <c r="J12"/>
  <c r="H12"/>
  <c r="G12"/>
  <c r="N11"/>
  <c r="L11"/>
  <c r="K11"/>
  <c r="J11"/>
  <c r="H11"/>
  <c r="G11"/>
  <c r="N10"/>
  <c r="M10"/>
  <c r="L10"/>
  <c r="K10"/>
  <c r="J10"/>
  <c r="H10"/>
  <c r="G10"/>
  <c r="N9"/>
  <c r="M9"/>
  <c r="L9"/>
  <c r="K9"/>
  <c r="J9"/>
  <c r="H9"/>
  <c r="G9"/>
  <c r="N8"/>
  <c r="M8"/>
  <c r="L8"/>
  <c r="K8"/>
  <c r="J8"/>
  <c r="H8"/>
  <c r="G8"/>
  <c r="N7"/>
  <c r="M7"/>
  <c r="L7"/>
  <c r="K7"/>
  <c r="J7"/>
  <c r="H7"/>
  <c r="G7"/>
  <c r="N6"/>
  <c r="M6"/>
  <c r="L6"/>
  <c r="K6"/>
  <c r="J6"/>
  <c r="H6"/>
  <c r="G6"/>
  <c r="I6" s="1"/>
  <c r="I7" l="1"/>
  <c r="I9"/>
  <c r="I11"/>
  <c r="I12"/>
  <c r="I13"/>
  <c r="I14"/>
  <c r="K15"/>
  <c r="M17"/>
  <c r="M20"/>
  <c r="N23"/>
  <c r="N44" s="1"/>
  <c r="N46" s="1"/>
  <c r="K24"/>
  <c r="K25"/>
  <c r="N25"/>
  <c r="K26"/>
  <c r="N26"/>
  <c r="K27"/>
  <c r="N27"/>
  <c r="K28"/>
  <c r="N28"/>
  <c r="K29"/>
  <c r="K30"/>
  <c r="N30"/>
  <c r="L33"/>
  <c r="J41"/>
  <c r="J44" s="1"/>
  <c r="I44" s="1"/>
  <c r="H44" s="1"/>
  <c r="G44" s="1"/>
  <c r="I8"/>
  <c r="I10"/>
  <c r="M11"/>
  <c r="M12"/>
  <c r="M13"/>
  <c r="M14"/>
  <c r="M15"/>
  <c r="K17"/>
  <c r="K20"/>
  <c r="M21"/>
  <c r="M24"/>
  <c r="M29"/>
  <c r="M31"/>
  <c r="L31" s="1"/>
  <c r="L44" s="1"/>
  <c r="K44" s="1"/>
  <c r="N32"/>
  <c r="J43"/>
  <c r="N48" l="1"/>
  <c r="O48"/>
  <c r="M44"/>
  <c r="M46" s="1"/>
  <c r="P48" s="1"/>
  <c r="L46"/>
  <c r="K46"/>
  <c r="J46"/>
  <c r="I46"/>
</calcChain>
</file>

<file path=xl/sharedStrings.xml><?xml version="1.0" encoding="utf-8"?>
<sst xmlns="http://schemas.openxmlformats.org/spreadsheetml/2006/main" count="69" uniqueCount="64">
  <si>
    <t>Service Tax</t>
  </si>
  <si>
    <t>VAT</t>
  </si>
  <si>
    <t>Row Labels</t>
  </si>
  <si>
    <t>PARTICULARS</t>
  </si>
  <si>
    <t>Serice Tax</t>
  </si>
  <si>
    <t>Room Charge</t>
  </si>
  <si>
    <t>Room Extra Bed Charges</t>
  </si>
  <si>
    <t>Room Charges</t>
  </si>
  <si>
    <t>Allowance Room Charge</t>
  </si>
  <si>
    <t>Plan Meal (FO)</t>
  </si>
  <si>
    <t>Plan Meal BreakFast</t>
  </si>
  <si>
    <t>Plan Meal Lunch</t>
  </si>
  <si>
    <t>Plan Meal Dinner</t>
  </si>
  <si>
    <t>The Bar Food</t>
  </si>
  <si>
    <t>Laundry</t>
  </si>
  <si>
    <t>Allowance Laundry</t>
  </si>
  <si>
    <t>Minibar Food</t>
  </si>
  <si>
    <t>Banquet Food</t>
  </si>
  <si>
    <t>The Bar Beer</t>
  </si>
  <si>
    <t>The Bar Liquor</t>
  </si>
  <si>
    <t>Minibar Soft Beverage</t>
  </si>
  <si>
    <t>Minibar Indian Beer</t>
  </si>
  <si>
    <t>Banquet Soft Beverage</t>
  </si>
  <si>
    <t>Banquet Beer</t>
  </si>
  <si>
    <t>Banquet Liquor</t>
  </si>
  <si>
    <t>The Bar Tobacco</t>
  </si>
  <si>
    <t>Banquet Other Charges</t>
  </si>
  <si>
    <t>Banquet Tobacco</t>
  </si>
  <si>
    <t>Local Call</t>
  </si>
  <si>
    <t>Health Club Income</t>
  </si>
  <si>
    <t>Internet Room Charges</t>
  </si>
  <si>
    <t>Allowance Room Internet Charges</t>
  </si>
  <si>
    <t>FO Miscellaneous</t>
  </si>
  <si>
    <t>Allowance FO Miscellaneous</t>
  </si>
  <si>
    <t>TOTAL</t>
  </si>
  <si>
    <t>VAT on Food @ 14%</t>
  </si>
  <si>
    <t>VAT on  Beverage @ 14%</t>
  </si>
  <si>
    <t>VAT on Liquor @ 20%</t>
  </si>
  <si>
    <t>Vat on Soft Beverage @15 %</t>
  </si>
  <si>
    <t>Service Tax @ 6%</t>
  </si>
  <si>
    <t>Education Cess @ .18%</t>
  </si>
  <si>
    <t>Service Tax @ 3.60 %</t>
  </si>
  <si>
    <t>Education Cess @ 0.11%</t>
  </si>
  <si>
    <t>Service Tax @ 12 %</t>
  </si>
  <si>
    <t>Education Cess @ .36 %</t>
  </si>
  <si>
    <t>Service Tax @ 7.42 %</t>
  </si>
  <si>
    <t>Service Tax @ 12.36%</t>
  </si>
  <si>
    <t>Allowance Service Tax @ 6.18 %</t>
  </si>
  <si>
    <t>Allowance Education Cess @ .18%</t>
  </si>
  <si>
    <t>as per Mannual Calculation</t>
  </si>
  <si>
    <t>AS per Systems</t>
  </si>
  <si>
    <t>Difference</t>
  </si>
  <si>
    <t>Room Service Food</t>
  </si>
  <si>
    <t>The Rest. 1  Food</t>
  </si>
  <si>
    <t>Room Service  Soft Beverage</t>
  </si>
  <si>
    <t>Room Service  Beer</t>
  </si>
  <si>
    <t>The Rest-1 Soft Beverage</t>
  </si>
  <si>
    <t>The Rest-1 Beer</t>
  </si>
  <si>
    <t>The Rest-1 Liquor</t>
  </si>
  <si>
    <t>Room Service  Tobacco</t>
  </si>
  <si>
    <t>Name of the Hotel :-</t>
  </si>
  <si>
    <t>Month:-</t>
  </si>
  <si>
    <t>Revenue</t>
  </si>
  <si>
    <t xml:space="preserve">Note:  Just fill-up your revenue  &amp; Tax Figure  it will reconcile your all tax 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</si>
</sst>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12"/>
      <name val="Calibri"/>
      <family val="2"/>
    </font>
    <font>
      <sz val="11"/>
      <color indexed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43" fontId="0" fillId="0" borderId="0" xfId="1" applyFont="1" applyProtection="1"/>
    <xf numFmtId="43" fontId="0" fillId="0" borderId="0" xfId="1" applyFont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1" xfId="0" applyFill="1" applyBorder="1" applyProtection="1"/>
    <xf numFmtId="0" fontId="0" fillId="3" borderId="3" xfId="0" applyFill="1" applyBorder="1" applyProtection="1"/>
    <xf numFmtId="0" fontId="0" fillId="4" borderId="2" xfId="0" applyFill="1" applyBorder="1"/>
    <xf numFmtId="43" fontId="0" fillId="0" borderId="2" xfId="1" applyFont="1" applyBorder="1" applyProtection="1"/>
    <xf numFmtId="43" fontId="0" fillId="0" borderId="2" xfId="1" applyFont="1" applyBorder="1"/>
    <xf numFmtId="43" fontId="0" fillId="4" borderId="1" xfId="1" applyFont="1" applyFill="1" applyBorder="1" applyAlignment="1">
      <alignment horizontal="centerContinuous"/>
    </xf>
    <xf numFmtId="43" fontId="0" fillId="4" borderId="2" xfId="1" applyFont="1" applyFill="1" applyBorder="1" applyAlignment="1">
      <alignment horizontal="centerContinuous"/>
    </xf>
    <xf numFmtId="43" fontId="0" fillId="4" borderId="3" xfId="1" applyFont="1" applyFill="1" applyBorder="1" applyAlignment="1">
      <alignment horizontal="centerContinuous"/>
    </xf>
    <xf numFmtId="43" fontId="0" fillId="5" borderId="1" xfId="1" applyFont="1" applyFill="1" applyBorder="1" applyAlignment="1">
      <alignment horizontal="centerContinuous"/>
    </xf>
    <xf numFmtId="43" fontId="0" fillId="5" borderId="3" xfId="1" applyFont="1" applyFill="1" applyBorder="1" applyAlignment="1">
      <alignment horizontal="centerContinuous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4" xfId="0" applyFill="1" applyBorder="1" applyProtection="1"/>
    <xf numFmtId="0" fontId="0" fillId="3" borderId="6" xfId="0" applyFill="1" applyBorder="1" applyProtection="1"/>
    <xf numFmtId="0" fontId="0" fillId="4" borderId="5" xfId="0" applyFill="1" applyBorder="1"/>
    <xf numFmtId="43" fontId="0" fillId="6" borderId="5" xfId="1" applyFont="1" applyFill="1" applyBorder="1" applyProtection="1"/>
    <xf numFmtId="43" fontId="0" fillId="7" borderId="5" xfId="1" applyFont="1" applyFill="1" applyBorder="1"/>
    <xf numFmtId="43" fontId="0" fillId="4" borderId="4" xfId="1" applyFont="1" applyFill="1" applyBorder="1"/>
    <xf numFmtId="43" fontId="0" fillId="4" borderId="5" xfId="1" applyFont="1" applyFill="1" applyBorder="1"/>
    <xf numFmtId="43" fontId="0" fillId="4" borderId="6" xfId="1" applyFont="1" applyFill="1" applyBorder="1"/>
    <xf numFmtId="43" fontId="0" fillId="5" borderId="4" xfId="1" applyFont="1" applyFill="1" applyBorder="1"/>
    <xf numFmtId="43" fontId="0" fillId="5" borderId="6" xfId="1" applyFont="1" applyFill="1" applyBorder="1"/>
    <xf numFmtId="0" fontId="0" fillId="2" borderId="7" xfId="0" applyFill="1" applyBorder="1" applyProtection="1"/>
    <xf numFmtId="0" fontId="0" fillId="3" borderId="8" xfId="0" applyFill="1" applyBorder="1" applyProtection="1"/>
    <xf numFmtId="0" fontId="0" fillId="4" borderId="0" xfId="0" applyFill="1"/>
    <xf numFmtId="43" fontId="0" fillId="6" borderId="0" xfId="1" applyFont="1" applyFill="1" applyProtection="1"/>
    <xf numFmtId="43" fontId="0" fillId="7" borderId="0" xfId="1" applyFont="1" applyFill="1"/>
    <xf numFmtId="43" fontId="0" fillId="4" borderId="7" xfId="1" applyFont="1" applyFill="1" applyBorder="1"/>
    <xf numFmtId="43" fontId="0" fillId="4" borderId="0" xfId="1" applyFont="1" applyFill="1" applyBorder="1"/>
    <xf numFmtId="43" fontId="0" fillId="4" borderId="8" xfId="1" applyFont="1" applyFill="1" applyBorder="1"/>
    <xf numFmtId="43" fontId="0" fillId="5" borderId="7" xfId="1" applyFont="1" applyFill="1" applyBorder="1"/>
    <xf numFmtId="43" fontId="0" fillId="5" borderId="8" xfId="1" applyFont="1" applyFill="1" applyBorder="1"/>
    <xf numFmtId="43" fontId="0" fillId="5" borderId="7" xfId="1" applyFont="1" applyFill="1" applyBorder="1" applyProtection="1"/>
    <xf numFmtId="0" fontId="2" fillId="0" borderId="0" xfId="0" applyFont="1" applyProtection="1">
      <protection locked="0"/>
    </xf>
    <xf numFmtId="0" fontId="3" fillId="4" borderId="1" xfId="0" applyFont="1" applyFill="1" applyBorder="1" applyProtection="1">
      <protection locked="0"/>
    </xf>
    <xf numFmtId="0" fontId="3" fillId="4" borderId="2" xfId="0" applyFont="1" applyFill="1" applyBorder="1" applyProtection="1">
      <protection locked="0"/>
    </xf>
    <xf numFmtId="0" fontId="3" fillId="2" borderId="9" xfId="0" applyFont="1" applyFill="1" applyBorder="1" applyProtection="1"/>
    <xf numFmtId="0" fontId="3" fillId="3" borderId="10" xfId="0" applyFont="1" applyFill="1" applyBorder="1" applyProtection="1"/>
    <xf numFmtId="0" fontId="3" fillId="4" borderId="2" xfId="0" applyFont="1" applyFill="1" applyBorder="1"/>
    <xf numFmtId="43" fontId="3" fillId="4" borderId="2" xfId="1" applyFont="1" applyFill="1" applyBorder="1" applyProtection="1"/>
    <xf numFmtId="43" fontId="3" fillId="4" borderId="2" xfId="1" applyFont="1" applyFill="1" applyBorder="1"/>
    <xf numFmtId="43" fontId="3" fillId="4" borderId="3" xfId="1" applyFont="1" applyFill="1" applyBorder="1"/>
    <xf numFmtId="0" fontId="0" fillId="0" borderId="11" xfId="0" applyBorder="1" applyProtection="1">
      <protection locked="0"/>
    </xf>
    <xf numFmtId="0" fontId="0" fillId="0" borderId="0" xfId="0" applyFill="1" applyBorder="1" applyProtection="1"/>
    <xf numFmtId="0" fontId="0" fillId="0" borderId="0" xfId="0" applyFill="1" applyBorder="1"/>
    <xf numFmtId="43" fontId="0" fillId="0" borderId="0" xfId="1" applyFont="1" applyFill="1" applyBorder="1" applyProtection="1"/>
    <xf numFmtId="43" fontId="0" fillId="0" borderId="0" xfId="1" applyFont="1" applyFill="1" applyBorder="1"/>
    <xf numFmtId="43" fontId="0" fillId="0" borderId="0" xfId="0" applyNumberFormat="1" applyFill="1" applyBorder="1"/>
    <xf numFmtId="43" fontId="0" fillId="0" borderId="0" xfId="0" applyNumberFormat="1"/>
    <xf numFmtId="43" fontId="4" fillId="0" borderId="0" xfId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FF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69"/>
  <sheetViews>
    <sheetView tabSelected="1" workbookViewId="0">
      <selection activeCell="A11" sqref="A11"/>
    </sheetView>
  </sheetViews>
  <sheetFormatPr defaultRowHeight="15"/>
  <cols>
    <col min="1" max="1" width="10.85546875" style="1" bestFit="1" customWidth="1"/>
    <col min="2" max="2" width="36.7109375" style="1" customWidth="1"/>
    <col min="3" max="3" width="12.5703125" style="1" customWidth="1"/>
    <col min="4" max="5" width="9.140625" style="2"/>
    <col min="6" max="6" width="1.42578125" customWidth="1"/>
    <col min="7" max="7" width="12" style="3" bestFit="1" customWidth="1"/>
    <col min="8" max="8" width="10.5703125" style="4" bestFit="1" customWidth="1"/>
    <col min="9" max="10" width="10.5703125" style="4" customWidth="1"/>
    <col min="11" max="11" width="9.28515625" style="4" customWidth="1"/>
    <col min="12" max="12" width="9.5703125" style="4" customWidth="1"/>
    <col min="13" max="13" width="10.5703125" style="4" bestFit="1" customWidth="1"/>
    <col min="14" max="14" width="9.5703125" style="4" customWidth="1"/>
    <col min="257" max="257" width="10.85546875" bestFit="1" customWidth="1"/>
    <col min="258" max="258" width="36.7109375" customWidth="1"/>
    <col min="259" max="259" width="12.5703125" customWidth="1"/>
    <col min="262" max="262" width="1.42578125" customWidth="1"/>
    <col min="263" max="263" width="12" bestFit="1" customWidth="1"/>
    <col min="264" max="264" width="10.5703125" bestFit="1" customWidth="1"/>
    <col min="265" max="266" width="10.5703125" customWidth="1"/>
    <col min="267" max="267" width="9.28515625" customWidth="1"/>
    <col min="268" max="268" width="9.5703125" customWidth="1"/>
    <col min="269" max="269" width="10.5703125" customWidth="1"/>
    <col min="270" max="270" width="9.5703125" customWidth="1"/>
    <col min="513" max="513" width="10.85546875" bestFit="1" customWidth="1"/>
    <col min="514" max="514" width="36.7109375" customWidth="1"/>
    <col min="515" max="515" width="12.5703125" customWidth="1"/>
    <col min="518" max="518" width="1.42578125" customWidth="1"/>
    <col min="519" max="519" width="12" bestFit="1" customWidth="1"/>
    <col min="520" max="520" width="10.5703125" bestFit="1" customWidth="1"/>
    <col min="521" max="522" width="10.5703125" customWidth="1"/>
    <col min="523" max="523" width="9.28515625" customWidth="1"/>
    <col min="524" max="524" width="9.5703125" customWidth="1"/>
    <col min="525" max="525" width="10.5703125" customWidth="1"/>
    <col min="526" max="526" width="9.5703125" customWidth="1"/>
    <col min="769" max="769" width="10.85546875" bestFit="1" customWidth="1"/>
    <col min="770" max="770" width="36.7109375" customWidth="1"/>
    <col min="771" max="771" width="12.5703125" customWidth="1"/>
    <col min="774" max="774" width="1.42578125" customWidth="1"/>
    <col min="775" max="775" width="12" bestFit="1" customWidth="1"/>
    <col min="776" max="776" width="10.5703125" bestFit="1" customWidth="1"/>
    <col min="777" max="778" width="10.5703125" customWidth="1"/>
    <col min="779" max="779" width="9.28515625" customWidth="1"/>
    <col min="780" max="780" width="9.5703125" customWidth="1"/>
    <col min="781" max="781" width="10.5703125" customWidth="1"/>
    <col min="782" max="782" width="9.5703125" customWidth="1"/>
    <col min="1025" max="1025" width="10.85546875" bestFit="1" customWidth="1"/>
    <col min="1026" max="1026" width="36.7109375" customWidth="1"/>
    <col min="1027" max="1027" width="12.5703125" customWidth="1"/>
    <col min="1030" max="1030" width="1.42578125" customWidth="1"/>
    <col min="1031" max="1031" width="12" bestFit="1" customWidth="1"/>
    <col min="1032" max="1032" width="10.5703125" bestFit="1" customWidth="1"/>
    <col min="1033" max="1034" width="10.5703125" customWidth="1"/>
    <col min="1035" max="1035" width="9.28515625" customWidth="1"/>
    <col min="1036" max="1036" width="9.5703125" customWidth="1"/>
    <col min="1037" max="1037" width="10.5703125" customWidth="1"/>
    <col min="1038" max="1038" width="9.5703125" customWidth="1"/>
    <col min="1281" max="1281" width="10.85546875" bestFit="1" customWidth="1"/>
    <col min="1282" max="1282" width="36.7109375" customWidth="1"/>
    <col min="1283" max="1283" width="12.5703125" customWidth="1"/>
    <col min="1286" max="1286" width="1.42578125" customWidth="1"/>
    <col min="1287" max="1287" width="12" bestFit="1" customWidth="1"/>
    <col min="1288" max="1288" width="10.5703125" bestFit="1" customWidth="1"/>
    <col min="1289" max="1290" width="10.5703125" customWidth="1"/>
    <col min="1291" max="1291" width="9.28515625" customWidth="1"/>
    <col min="1292" max="1292" width="9.5703125" customWidth="1"/>
    <col min="1293" max="1293" width="10.5703125" customWidth="1"/>
    <col min="1294" max="1294" width="9.5703125" customWidth="1"/>
    <col min="1537" max="1537" width="10.85546875" bestFit="1" customWidth="1"/>
    <col min="1538" max="1538" width="36.7109375" customWidth="1"/>
    <col min="1539" max="1539" width="12.5703125" customWidth="1"/>
    <col min="1542" max="1542" width="1.42578125" customWidth="1"/>
    <col min="1543" max="1543" width="12" bestFit="1" customWidth="1"/>
    <col min="1544" max="1544" width="10.5703125" bestFit="1" customWidth="1"/>
    <col min="1545" max="1546" width="10.5703125" customWidth="1"/>
    <col min="1547" max="1547" width="9.28515625" customWidth="1"/>
    <col min="1548" max="1548" width="9.5703125" customWidth="1"/>
    <col min="1549" max="1549" width="10.5703125" customWidth="1"/>
    <col min="1550" max="1550" width="9.5703125" customWidth="1"/>
    <col min="1793" max="1793" width="10.85546875" bestFit="1" customWidth="1"/>
    <col min="1794" max="1794" width="36.7109375" customWidth="1"/>
    <col min="1795" max="1795" width="12.5703125" customWidth="1"/>
    <col min="1798" max="1798" width="1.42578125" customWidth="1"/>
    <col min="1799" max="1799" width="12" bestFit="1" customWidth="1"/>
    <col min="1800" max="1800" width="10.5703125" bestFit="1" customWidth="1"/>
    <col min="1801" max="1802" width="10.5703125" customWidth="1"/>
    <col min="1803" max="1803" width="9.28515625" customWidth="1"/>
    <col min="1804" max="1804" width="9.5703125" customWidth="1"/>
    <col min="1805" max="1805" width="10.5703125" customWidth="1"/>
    <col min="1806" max="1806" width="9.5703125" customWidth="1"/>
    <col min="2049" max="2049" width="10.85546875" bestFit="1" customWidth="1"/>
    <col min="2050" max="2050" width="36.7109375" customWidth="1"/>
    <col min="2051" max="2051" width="12.5703125" customWidth="1"/>
    <col min="2054" max="2054" width="1.42578125" customWidth="1"/>
    <col min="2055" max="2055" width="12" bestFit="1" customWidth="1"/>
    <col min="2056" max="2056" width="10.5703125" bestFit="1" customWidth="1"/>
    <col min="2057" max="2058" width="10.5703125" customWidth="1"/>
    <col min="2059" max="2059" width="9.28515625" customWidth="1"/>
    <col min="2060" max="2060" width="9.5703125" customWidth="1"/>
    <col min="2061" max="2061" width="10.5703125" customWidth="1"/>
    <col min="2062" max="2062" width="9.5703125" customWidth="1"/>
    <col min="2305" max="2305" width="10.85546875" bestFit="1" customWidth="1"/>
    <col min="2306" max="2306" width="36.7109375" customWidth="1"/>
    <col min="2307" max="2307" width="12.5703125" customWidth="1"/>
    <col min="2310" max="2310" width="1.42578125" customWidth="1"/>
    <col min="2311" max="2311" width="12" bestFit="1" customWidth="1"/>
    <col min="2312" max="2312" width="10.5703125" bestFit="1" customWidth="1"/>
    <col min="2313" max="2314" width="10.5703125" customWidth="1"/>
    <col min="2315" max="2315" width="9.28515625" customWidth="1"/>
    <col min="2316" max="2316" width="9.5703125" customWidth="1"/>
    <col min="2317" max="2317" width="10.5703125" customWidth="1"/>
    <col min="2318" max="2318" width="9.5703125" customWidth="1"/>
    <col min="2561" max="2561" width="10.85546875" bestFit="1" customWidth="1"/>
    <col min="2562" max="2562" width="36.7109375" customWidth="1"/>
    <col min="2563" max="2563" width="12.5703125" customWidth="1"/>
    <col min="2566" max="2566" width="1.42578125" customWidth="1"/>
    <col min="2567" max="2567" width="12" bestFit="1" customWidth="1"/>
    <col min="2568" max="2568" width="10.5703125" bestFit="1" customWidth="1"/>
    <col min="2569" max="2570" width="10.5703125" customWidth="1"/>
    <col min="2571" max="2571" width="9.28515625" customWidth="1"/>
    <col min="2572" max="2572" width="9.5703125" customWidth="1"/>
    <col min="2573" max="2573" width="10.5703125" customWidth="1"/>
    <col min="2574" max="2574" width="9.5703125" customWidth="1"/>
    <col min="2817" max="2817" width="10.85546875" bestFit="1" customWidth="1"/>
    <col min="2818" max="2818" width="36.7109375" customWidth="1"/>
    <col min="2819" max="2819" width="12.5703125" customWidth="1"/>
    <col min="2822" max="2822" width="1.42578125" customWidth="1"/>
    <col min="2823" max="2823" width="12" bestFit="1" customWidth="1"/>
    <col min="2824" max="2824" width="10.5703125" bestFit="1" customWidth="1"/>
    <col min="2825" max="2826" width="10.5703125" customWidth="1"/>
    <col min="2827" max="2827" width="9.28515625" customWidth="1"/>
    <col min="2828" max="2828" width="9.5703125" customWidth="1"/>
    <col min="2829" max="2829" width="10.5703125" customWidth="1"/>
    <col min="2830" max="2830" width="9.5703125" customWidth="1"/>
    <col min="3073" max="3073" width="10.85546875" bestFit="1" customWidth="1"/>
    <col min="3074" max="3074" width="36.7109375" customWidth="1"/>
    <col min="3075" max="3075" width="12.5703125" customWidth="1"/>
    <col min="3078" max="3078" width="1.42578125" customWidth="1"/>
    <col min="3079" max="3079" width="12" bestFit="1" customWidth="1"/>
    <col min="3080" max="3080" width="10.5703125" bestFit="1" customWidth="1"/>
    <col min="3081" max="3082" width="10.5703125" customWidth="1"/>
    <col min="3083" max="3083" width="9.28515625" customWidth="1"/>
    <col min="3084" max="3084" width="9.5703125" customWidth="1"/>
    <col min="3085" max="3085" width="10.5703125" customWidth="1"/>
    <col min="3086" max="3086" width="9.5703125" customWidth="1"/>
    <col min="3329" max="3329" width="10.85546875" bestFit="1" customWidth="1"/>
    <col min="3330" max="3330" width="36.7109375" customWidth="1"/>
    <col min="3331" max="3331" width="12.5703125" customWidth="1"/>
    <col min="3334" max="3334" width="1.42578125" customWidth="1"/>
    <col min="3335" max="3335" width="12" bestFit="1" customWidth="1"/>
    <col min="3336" max="3336" width="10.5703125" bestFit="1" customWidth="1"/>
    <col min="3337" max="3338" width="10.5703125" customWidth="1"/>
    <col min="3339" max="3339" width="9.28515625" customWidth="1"/>
    <col min="3340" max="3340" width="9.5703125" customWidth="1"/>
    <col min="3341" max="3341" width="10.5703125" customWidth="1"/>
    <col min="3342" max="3342" width="9.5703125" customWidth="1"/>
    <col min="3585" max="3585" width="10.85546875" bestFit="1" customWidth="1"/>
    <col min="3586" max="3586" width="36.7109375" customWidth="1"/>
    <col min="3587" max="3587" width="12.5703125" customWidth="1"/>
    <col min="3590" max="3590" width="1.42578125" customWidth="1"/>
    <col min="3591" max="3591" width="12" bestFit="1" customWidth="1"/>
    <col min="3592" max="3592" width="10.5703125" bestFit="1" customWidth="1"/>
    <col min="3593" max="3594" width="10.5703125" customWidth="1"/>
    <col min="3595" max="3595" width="9.28515625" customWidth="1"/>
    <col min="3596" max="3596" width="9.5703125" customWidth="1"/>
    <col min="3597" max="3597" width="10.5703125" customWidth="1"/>
    <col min="3598" max="3598" width="9.5703125" customWidth="1"/>
    <col min="3841" max="3841" width="10.85546875" bestFit="1" customWidth="1"/>
    <col min="3842" max="3842" width="36.7109375" customWidth="1"/>
    <col min="3843" max="3843" width="12.5703125" customWidth="1"/>
    <col min="3846" max="3846" width="1.42578125" customWidth="1"/>
    <col min="3847" max="3847" width="12" bestFit="1" customWidth="1"/>
    <col min="3848" max="3848" width="10.5703125" bestFit="1" customWidth="1"/>
    <col min="3849" max="3850" width="10.5703125" customWidth="1"/>
    <col min="3851" max="3851" width="9.28515625" customWidth="1"/>
    <col min="3852" max="3852" width="9.5703125" customWidth="1"/>
    <col min="3853" max="3853" width="10.5703125" customWidth="1"/>
    <col min="3854" max="3854" width="9.5703125" customWidth="1"/>
    <col min="4097" max="4097" width="10.85546875" bestFit="1" customWidth="1"/>
    <col min="4098" max="4098" width="36.7109375" customWidth="1"/>
    <col min="4099" max="4099" width="12.5703125" customWidth="1"/>
    <col min="4102" max="4102" width="1.42578125" customWidth="1"/>
    <col min="4103" max="4103" width="12" bestFit="1" customWidth="1"/>
    <col min="4104" max="4104" width="10.5703125" bestFit="1" customWidth="1"/>
    <col min="4105" max="4106" width="10.5703125" customWidth="1"/>
    <col min="4107" max="4107" width="9.28515625" customWidth="1"/>
    <col min="4108" max="4108" width="9.5703125" customWidth="1"/>
    <col min="4109" max="4109" width="10.5703125" customWidth="1"/>
    <col min="4110" max="4110" width="9.5703125" customWidth="1"/>
    <col min="4353" max="4353" width="10.85546875" bestFit="1" customWidth="1"/>
    <col min="4354" max="4354" width="36.7109375" customWidth="1"/>
    <col min="4355" max="4355" width="12.5703125" customWidth="1"/>
    <col min="4358" max="4358" width="1.42578125" customWidth="1"/>
    <col min="4359" max="4359" width="12" bestFit="1" customWidth="1"/>
    <col min="4360" max="4360" width="10.5703125" bestFit="1" customWidth="1"/>
    <col min="4361" max="4362" width="10.5703125" customWidth="1"/>
    <col min="4363" max="4363" width="9.28515625" customWidth="1"/>
    <col min="4364" max="4364" width="9.5703125" customWidth="1"/>
    <col min="4365" max="4365" width="10.5703125" customWidth="1"/>
    <col min="4366" max="4366" width="9.5703125" customWidth="1"/>
    <col min="4609" max="4609" width="10.85546875" bestFit="1" customWidth="1"/>
    <col min="4610" max="4610" width="36.7109375" customWidth="1"/>
    <col min="4611" max="4611" width="12.5703125" customWidth="1"/>
    <col min="4614" max="4614" width="1.42578125" customWidth="1"/>
    <col min="4615" max="4615" width="12" bestFit="1" customWidth="1"/>
    <col min="4616" max="4616" width="10.5703125" bestFit="1" customWidth="1"/>
    <col min="4617" max="4618" width="10.5703125" customWidth="1"/>
    <col min="4619" max="4619" width="9.28515625" customWidth="1"/>
    <col min="4620" max="4620" width="9.5703125" customWidth="1"/>
    <col min="4621" max="4621" width="10.5703125" customWidth="1"/>
    <col min="4622" max="4622" width="9.5703125" customWidth="1"/>
    <col min="4865" max="4865" width="10.85546875" bestFit="1" customWidth="1"/>
    <col min="4866" max="4866" width="36.7109375" customWidth="1"/>
    <col min="4867" max="4867" width="12.5703125" customWidth="1"/>
    <col min="4870" max="4870" width="1.42578125" customWidth="1"/>
    <col min="4871" max="4871" width="12" bestFit="1" customWidth="1"/>
    <col min="4872" max="4872" width="10.5703125" bestFit="1" customWidth="1"/>
    <col min="4873" max="4874" width="10.5703125" customWidth="1"/>
    <col min="4875" max="4875" width="9.28515625" customWidth="1"/>
    <col min="4876" max="4876" width="9.5703125" customWidth="1"/>
    <col min="4877" max="4877" width="10.5703125" customWidth="1"/>
    <col min="4878" max="4878" width="9.5703125" customWidth="1"/>
    <col min="5121" max="5121" width="10.85546875" bestFit="1" customWidth="1"/>
    <col min="5122" max="5122" width="36.7109375" customWidth="1"/>
    <col min="5123" max="5123" width="12.5703125" customWidth="1"/>
    <col min="5126" max="5126" width="1.42578125" customWidth="1"/>
    <col min="5127" max="5127" width="12" bestFit="1" customWidth="1"/>
    <col min="5128" max="5128" width="10.5703125" bestFit="1" customWidth="1"/>
    <col min="5129" max="5130" width="10.5703125" customWidth="1"/>
    <col min="5131" max="5131" width="9.28515625" customWidth="1"/>
    <col min="5132" max="5132" width="9.5703125" customWidth="1"/>
    <col min="5133" max="5133" width="10.5703125" customWidth="1"/>
    <col min="5134" max="5134" width="9.5703125" customWidth="1"/>
    <col min="5377" max="5377" width="10.85546875" bestFit="1" customWidth="1"/>
    <col min="5378" max="5378" width="36.7109375" customWidth="1"/>
    <col min="5379" max="5379" width="12.5703125" customWidth="1"/>
    <col min="5382" max="5382" width="1.42578125" customWidth="1"/>
    <col min="5383" max="5383" width="12" bestFit="1" customWidth="1"/>
    <col min="5384" max="5384" width="10.5703125" bestFit="1" customWidth="1"/>
    <col min="5385" max="5386" width="10.5703125" customWidth="1"/>
    <col min="5387" max="5387" width="9.28515625" customWidth="1"/>
    <col min="5388" max="5388" width="9.5703125" customWidth="1"/>
    <col min="5389" max="5389" width="10.5703125" customWidth="1"/>
    <col min="5390" max="5390" width="9.5703125" customWidth="1"/>
    <col min="5633" max="5633" width="10.85546875" bestFit="1" customWidth="1"/>
    <col min="5634" max="5634" width="36.7109375" customWidth="1"/>
    <col min="5635" max="5635" width="12.5703125" customWidth="1"/>
    <col min="5638" max="5638" width="1.42578125" customWidth="1"/>
    <col min="5639" max="5639" width="12" bestFit="1" customWidth="1"/>
    <col min="5640" max="5640" width="10.5703125" bestFit="1" customWidth="1"/>
    <col min="5641" max="5642" width="10.5703125" customWidth="1"/>
    <col min="5643" max="5643" width="9.28515625" customWidth="1"/>
    <col min="5644" max="5644" width="9.5703125" customWidth="1"/>
    <col min="5645" max="5645" width="10.5703125" customWidth="1"/>
    <col min="5646" max="5646" width="9.5703125" customWidth="1"/>
    <col min="5889" max="5889" width="10.85546875" bestFit="1" customWidth="1"/>
    <col min="5890" max="5890" width="36.7109375" customWidth="1"/>
    <col min="5891" max="5891" width="12.5703125" customWidth="1"/>
    <col min="5894" max="5894" width="1.42578125" customWidth="1"/>
    <col min="5895" max="5895" width="12" bestFit="1" customWidth="1"/>
    <col min="5896" max="5896" width="10.5703125" bestFit="1" customWidth="1"/>
    <col min="5897" max="5898" width="10.5703125" customWidth="1"/>
    <col min="5899" max="5899" width="9.28515625" customWidth="1"/>
    <col min="5900" max="5900" width="9.5703125" customWidth="1"/>
    <col min="5901" max="5901" width="10.5703125" customWidth="1"/>
    <col min="5902" max="5902" width="9.5703125" customWidth="1"/>
    <col min="6145" max="6145" width="10.85546875" bestFit="1" customWidth="1"/>
    <col min="6146" max="6146" width="36.7109375" customWidth="1"/>
    <col min="6147" max="6147" width="12.5703125" customWidth="1"/>
    <col min="6150" max="6150" width="1.42578125" customWidth="1"/>
    <col min="6151" max="6151" width="12" bestFit="1" customWidth="1"/>
    <col min="6152" max="6152" width="10.5703125" bestFit="1" customWidth="1"/>
    <col min="6153" max="6154" width="10.5703125" customWidth="1"/>
    <col min="6155" max="6155" width="9.28515625" customWidth="1"/>
    <col min="6156" max="6156" width="9.5703125" customWidth="1"/>
    <col min="6157" max="6157" width="10.5703125" customWidth="1"/>
    <col min="6158" max="6158" width="9.5703125" customWidth="1"/>
    <col min="6401" max="6401" width="10.85546875" bestFit="1" customWidth="1"/>
    <col min="6402" max="6402" width="36.7109375" customWidth="1"/>
    <col min="6403" max="6403" width="12.5703125" customWidth="1"/>
    <col min="6406" max="6406" width="1.42578125" customWidth="1"/>
    <col min="6407" max="6407" width="12" bestFit="1" customWidth="1"/>
    <col min="6408" max="6408" width="10.5703125" bestFit="1" customWidth="1"/>
    <col min="6409" max="6410" width="10.5703125" customWidth="1"/>
    <col min="6411" max="6411" width="9.28515625" customWidth="1"/>
    <col min="6412" max="6412" width="9.5703125" customWidth="1"/>
    <col min="6413" max="6413" width="10.5703125" customWidth="1"/>
    <col min="6414" max="6414" width="9.5703125" customWidth="1"/>
    <col min="6657" max="6657" width="10.85546875" bestFit="1" customWidth="1"/>
    <col min="6658" max="6658" width="36.7109375" customWidth="1"/>
    <col min="6659" max="6659" width="12.5703125" customWidth="1"/>
    <col min="6662" max="6662" width="1.42578125" customWidth="1"/>
    <col min="6663" max="6663" width="12" bestFit="1" customWidth="1"/>
    <col min="6664" max="6664" width="10.5703125" bestFit="1" customWidth="1"/>
    <col min="6665" max="6666" width="10.5703125" customWidth="1"/>
    <col min="6667" max="6667" width="9.28515625" customWidth="1"/>
    <col min="6668" max="6668" width="9.5703125" customWidth="1"/>
    <col min="6669" max="6669" width="10.5703125" customWidth="1"/>
    <col min="6670" max="6670" width="9.5703125" customWidth="1"/>
    <col min="6913" max="6913" width="10.85546875" bestFit="1" customWidth="1"/>
    <col min="6914" max="6914" width="36.7109375" customWidth="1"/>
    <col min="6915" max="6915" width="12.5703125" customWidth="1"/>
    <col min="6918" max="6918" width="1.42578125" customWidth="1"/>
    <col min="6919" max="6919" width="12" bestFit="1" customWidth="1"/>
    <col min="6920" max="6920" width="10.5703125" bestFit="1" customWidth="1"/>
    <col min="6921" max="6922" width="10.5703125" customWidth="1"/>
    <col min="6923" max="6923" width="9.28515625" customWidth="1"/>
    <col min="6924" max="6924" width="9.5703125" customWidth="1"/>
    <col min="6925" max="6925" width="10.5703125" customWidth="1"/>
    <col min="6926" max="6926" width="9.5703125" customWidth="1"/>
    <col min="7169" max="7169" width="10.85546875" bestFit="1" customWidth="1"/>
    <col min="7170" max="7170" width="36.7109375" customWidth="1"/>
    <col min="7171" max="7171" width="12.5703125" customWidth="1"/>
    <col min="7174" max="7174" width="1.42578125" customWidth="1"/>
    <col min="7175" max="7175" width="12" bestFit="1" customWidth="1"/>
    <col min="7176" max="7176" width="10.5703125" bestFit="1" customWidth="1"/>
    <col min="7177" max="7178" width="10.5703125" customWidth="1"/>
    <col min="7179" max="7179" width="9.28515625" customWidth="1"/>
    <col min="7180" max="7180" width="9.5703125" customWidth="1"/>
    <col min="7181" max="7181" width="10.5703125" customWidth="1"/>
    <col min="7182" max="7182" width="9.5703125" customWidth="1"/>
    <col min="7425" max="7425" width="10.85546875" bestFit="1" customWidth="1"/>
    <col min="7426" max="7426" width="36.7109375" customWidth="1"/>
    <col min="7427" max="7427" width="12.5703125" customWidth="1"/>
    <col min="7430" max="7430" width="1.42578125" customWidth="1"/>
    <col min="7431" max="7431" width="12" bestFit="1" customWidth="1"/>
    <col min="7432" max="7432" width="10.5703125" bestFit="1" customWidth="1"/>
    <col min="7433" max="7434" width="10.5703125" customWidth="1"/>
    <col min="7435" max="7435" width="9.28515625" customWidth="1"/>
    <col min="7436" max="7436" width="9.5703125" customWidth="1"/>
    <col min="7437" max="7437" width="10.5703125" customWidth="1"/>
    <col min="7438" max="7438" width="9.5703125" customWidth="1"/>
    <col min="7681" max="7681" width="10.85546875" bestFit="1" customWidth="1"/>
    <col min="7682" max="7682" width="36.7109375" customWidth="1"/>
    <col min="7683" max="7683" width="12.5703125" customWidth="1"/>
    <col min="7686" max="7686" width="1.42578125" customWidth="1"/>
    <col min="7687" max="7687" width="12" bestFit="1" customWidth="1"/>
    <col min="7688" max="7688" width="10.5703125" bestFit="1" customWidth="1"/>
    <col min="7689" max="7690" width="10.5703125" customWidth="1"/>
    <col min="7691" max="7691" width="9.28515625" customWidth="1"/>
    <col min="7692" max="7692" width="9.5703125" customWidth="1"/>
    <col min="7693" max="7693" width="10.5703125" customWidth="1"/>
    <col min="7694" max="7694" width="9.5703125" customWidth="1"/>
    <col min="7937" max="7937" width="10.85546875" bestFit="1" customWidth="1"/>
    <col min="7938" max="7938" width="36.7109375" customWidth="1"/>
    <col min="7939" max="7939" width="12.5703125" customWidth="1"/>
    <col min="7942" max="7942" width="1.42578125" customWidth="1"/>
    <col min="7943" max="7943" width="12" bestFit="1" customWidth="1"/>
    <col min="7944" max="7944" width="10.5703125" bestFit="1" customWidth="1"/>
    <col min="7945" max="7946" width="10.5703125" customWidth="1"/>
    <col min="7947" max="7947" width="9.28515625" customWidth="1"/>
    <col min="7948" max="7948" width="9.5703125" customWidth="1"/>
    <col min="7949" max="7949" width="10.5703125" customWidth="1"/>
    <col min="7950" max="7950" width="9.5703125" customWidth="1"/>
    <col min="8193" max="8193" width="10.85546875" bestFit="1" customWidth="1"/>
    <col min="8194" max="8194" width="36.7109375" customWidth="1"/>
    <col min="8195" max="8195" width="12.5703125" customWidth="1"/>
    <col min="8198" max="8198" width="1.42578125" customWidth="1"/>
    <col min="8199" max="8199" width="12" bestFit="1" customWidth="1"/>
    <col min="8200" max="8200" width="10.5703125" bestFit="1" customWidth="1"/>
    <col min="8201" max="8202" width="10.5703125" customWidth="1"/>
    <col min="8203" max="8203" width="9.28515625" customWidth="1"/>
    <col min="8204" max="8204" width="9.5703125" customWidth="1"/>
    <col min="8205" max="8205" width="10.5703125" customWidth="1"/>
    <col min="8206" max="8206" width="9.5703125" customWidth="1"/>
    <col min="8449" max="8449" width="10.85546875" bestFit="1" customWidth="1"/>
    <col min="8450" max="8450" width="36.7109375" customWidth="1"/>
    <col min="8451" max="8451" width="12.5703125" customWidth="1"/>
    <col min="8454" max="8454" width="1.42578125" customWidth="1"/>
    <col min="8455" max="8455" width="12" bestFit="1" customWidth="1"/>
    <col min="8456" max="8456" width="10.5703125" bestFit="1" customWidth="1"/>
    <col min="8457" max="8458" width="10.5703125" customWidth="1"/>
    <col min="8459" max="8459" width="9.28515625" customWidth="1"/>
    <col min="8460" max="8460" width="9.5703125" customWidth="1"/>
    <col min="8461" max="8461" width="10.5703125" customWidth="1"/>
    <col min="8462" max="8462" width="9.5703125" customWidth="1"/>
    <col min="8705" max="8705" width="10.85546875" bestFit="1" customWidth="1"/>
    <col min="8706" max="8706" width="36.7109375" customWidth="1"/>
    <col min="8707" max="8707" width="12.5703125" customWidth="1"/>
    <col min="8710" max="8710" width="1.42578125" customWidth="1"/>
    <col min="8711" max="8711" width="12" bestFit="1" customWidth="1"/>
    <col min="8712" max="8712" width="10.5703125" bestFit="1" customWidth="1"/>
    <col min="8713" max="8714" width="10.5703125" customWidth="1"/>
    <col min="8715" max="8715" width="9.28515625" customWidth="1"/>
    <col min="8716" max="8716" width="9.5703125" customWidth="1"/>
    <col min="8717" max="8717" width="10.5703125" customWidth="1"/>
    <col min="8718" max="8718" width="9.5703125" customWidth="1"/>
    <col min="8961" max="8961" width="10.85546875" bestFit="1" customWidth="1"/>
    <col min="8962" max="8962" width="36.7109375" customWidth="1"/>
    <col min="8963" max="8963" width="12.5703125" customWidth="1"/>
    <col min="8966" max="8966" width="1.42578125" customWidth="1"/>
    <col min="8967" max="8967" width="12" bestFit="1" customWidth="1"/>
    <col min="8968" max="8968" width="10.5703125" bestFit="1" customWidth="1"/>
    <col min="8969" max="8970" width="10.5703125" customWidth="1"/>
    <col min="8971" max="8971" width="9.28515625" customWidth="1"/>
    <col min="8972" max="8972" width="9.5703125" customWidth="1"/>
    <col min="8973" max="8973" width="10.5703125" customWidth="1"/>
    <col min="8974" max="8974" width="9.5703125" customWidth="1"/>
    <col min="9217" max="9217" width="10.85546875" bestFit="1" customWidth="1"/>
    <col min="9218" max="9218" width="36.7109375" customWidth="1"/>
    <col min="9219" max="9219" width="12.5703125" customWidth="1"/>
    <col min="9222" max="9222" width="1.42578125" customWidth="1"/>
    <col min="9223" max="9223" width="12" bestFit="1" customWidth="1"/>
    <col min="9224" max="9224" width="10.5703125" bestFit="1" customWidth="1"/>
    <col min="9225" max="9226" width="10.5703125" customWidth="1"/>
    <col min="9227" max="9227" width="9.28515625" customWidth="1"/>
    <col min="9228" max="9228" width="9.5703125" customWidth="1"/>
    <col min="9229" max="9229" width="10.5703125" customWidth="1"/>
    <col min="9230" max="9230" width="9.5703125" customWidth="1"/>
    <col min="9473" max="9473" width="10.85546875" bestFit="1" customWidth="1"/>
    <col min="9474" max="9474" width="36.7109375" customWidth="1"/>
    <col min="9475" max="9475" width="12.5703125" customWidth="1"/>
    <col min="9478" max="9478" width="1.42578125" customWidth="1"/>
    <col min="9479" max="9479" width="12" bestFit="1" customWidth="1"/>
    <col min="9480" max="9480" width="10.5703125" bestFit="1" customWidth="1"/>
    <col min="9481" max="9482" width="10.5703125" customWidth="1"/>
    <col min="9483" max="9483" width="9.28515625" customWidth="1"/>
    <col min="9484" max="9484" width="9.5703125" customWidth="1"/>
    <col min="9485" max="9485" width="10.5703125" customWidth="1"/>
    <col min="9486" max="9486" width="9.5703125" customWidth="1"/>
    <col min="9729" max="9729" width="10.85546875" bestFit="1" customWidth="1"/>
    <col min="9730" max="9730" width="36.7109375" customWidth="1"/>
    <col min="9731" max="9731" width="12.5703125" customWidth="1"/>
    <col min="9734" max="9734" width="1.42578125" customWidth="1"/>
    <col min="9735" max="9735" width="12" bestFit="1" customWidth="1"/>
    <col min="9736" max="9736" width="10.5703125" bestFit="1" customWidth="1"/>
    <col min="9737" max="9738" width="10.5703125" customWidth="1"/>
    <col min="9739" max="9739" width="9.28515625" customWidth="1"/>
    <col min="9740" max="9740" width="9.5703125" customWidth="1"/>
    <col min="9741" max="9741" width="10.5703125" customWidth="1"/>
    <col min="9742" max="9742" width="9.5703125" customWidth="1"/>
    <col min="9985" max="9985" width="10.85546875" bestFit="1" customWidth="1"/>
    <col min="9986" max="9986" width="36.7109375" customWidth="1"/>
    <col min="9987" max="9987" width="12.5703125" customWidth="1"/>
    <col min="9990" max="9990" width="1.42578125" customWidth="1"/>
    <col min="9991" max="9991" width="12" bestFit="1" customWidth="1"/>
    <col min="9992" max="9992" width="10.5703125" bestFit="1" customWidth="1"/>
    <col min="9993" max="9994" width="10.5703125" customWidth="1"/>
    <col min="9995" max="9995" width="9.28515625" customWidth="1"/>
    <col min="9996" max="9996" width="9.5703125" customWidth="1"/>
    <col min="9997" max="9997" width="10.5703125" customWidth="1"/>
    <col min="9998" max="9998" width="9.5703125" customWidth="1"/>
    <col min="10241" max="10241" width="10.85546875" bestFit="1" customWidth="1"/>
    <col min="10242" max="10242" width="36.7109375" customWidth="1"/>
    <col min="10243" max="10243" width="12.5703125" customWidth="1"/>
    <col min="10246" max="10246" width="1.42578125" customWidth="1"/>
    <col min="10247" max="10247" width="12" bestFit="1" customWidth="1"/>
    <col min="10248" max="10248" width="10.5703125" bestFit="1" customWidth="1"/>
    <col min="10249" max="10250" width="10.5703125" customWidth="1"/>
    <col min="10251" max="10251" width="9.28515625" customWidth="1"/>
    <col min="10252" max="10252" width="9.5703125" customWidth="1"/>
    <col min="10253" max="10253" width="10.5703125" customWidth="1"/>
    <col min="10254" max="10254" width="9.5703125" customWidth="1"/>
    <col min="10497" max="10497" width="10.85546875" bestFit="1" customWidth="1"/>
    <col min="10498" max="10498" width="36.7109375" customWidth="1"/>
    <col min="10499" max="10499" width="12.5703125" customWidth="1"/>
    <col min="10502" max="10502" width="1.42578125" customWidth="1"/>
    <col min="10503" max="10503" width="12" bestFit="1" customWidth="1"/>
    <col min="10504" max="10504" width="10.5703125" bestFit="1" customWidth="1"/>
    <col min="10505" max="10506" width="10.5703125" customWidth="1"/>
    <col min="10507" max="10507" width="9.28515625" customWidth="1"/>
    <col min="10508" max="10508" width="9.5703125" customWidth="1"/>
    <col min="10509" max="10509" width="10.5703125" customWidth="1"/>
    <col min="10510" max="10510" width="9.5703125" customWidth="1"/>
    <col min="10753" max="10753" width="10.85546875" bestFit="1" customWidth="1"/>
    <col min="10754" max="10754" width="36.7109375" customWidth="1"/>
    <col min="10755" max="10755" width="12.5703125" customWidth="1"/>
    <col min="10758" max="10758" width="1.42578125" customWidth="1"/>
    <col min="10759" max="10759" width="12" bestFit="1" customWidth="1"/>
    <col min="10760" max="10760" width="10.5703125" bestFit="1" customWidth="1"/>
    <col min="10761" max="10762" width="10.5703125" customWidth="1"/>
    <col min="10763" max="10763" width="9.28515625" customWidth="1"/>
    <col min="10764" max="10764" width="9.5703125" customWidth="1"/>
    <col min="10765" max="10765" width="10.5703125" customWidth="1"/>
    <col min="10766" max="10766" width="9.5703125" customWidth="1"/>
    <col min="11009" max="11009" width="10.85546875" bestFit="1" customWidth="1"/>
    <col min="11010" max="11010" width="36.7109375" customWidth="1"/>
    <col min="11011" max="11011" width="12.5703125" customWidth="1"/>
    <col min="11014" max="11014" width="1.42578125" customWidth="1"/>
    <col min="11015" max="11015" width="12" bestFit="1" customWidth="1"/>
    <col min="11016" max="11016" width="10.5703125" bestFit="1" customWidth="1"/>
    <col min="11017" max="11018" width="10.5703125" customWidth="1"/>
    <col min="11019" max="11019" width="9.28515625" customWidth="1"/>
    <col min="11020" max="11020" width="9.5703125" customWidth="1"/>
    <col min="11021" max="11021" width="10.5703125" customWidth="1"/>
    <col min="11022" max="11022" width="9.5703125" customWidth="1"/>
    <col min="11265" max="11265" width="10.85546875" bestFit="1" customWidth="1"/>
    <col min="11266" max="11266" width="36.7109375" customWidth="1"/>
    <col min="11267" max="11267" width="12.5703125" customWidth="1"/>
    <col min="11270" max="11270" width="1.42578125" customWidth="1"/>
    <col min="11271" max="11271" width="12" bestFit="1" customWidth="1"/>
    <col min="11272" max="11272" width="10.5703125" bestFit="1" customWidth="1"/>
    <col min="11273" max="11274" width="10.5703125" customWidth="1"/>
    <col min="11275" max="11275" width="9.28515625" customWidth="1"/>
    <col min="11276" max="11276" width="9.5703125" customWidth="1"/>
    <col min="11277" max="11277" width="10.5703125" customWidth="1"/>
    <col min="11278" max="11278" width="9.5703125" customWidth="1"/>
    <col min="11521" max="11521" width="10.85546875" bestFit="1" customWidth="1"/>
    <col min="11522" max="11522" width="36.7109375" customWidth="1"/>
    <col min="11523" max="11523" width="12.5703125" customWidth="1"/>
    <col min="11526" max="11526" width="1.42578125" customWidth="1"/>
    <col min="11527" max="11527" width="12" bestFit="1" customWidth="1"/>
    <col min="11528" max="11528" width="10.5703125" bestFit="1" customWidth="1"/>
    <col min="11529" max="11530" width="10.5703125" customWidth="1"/>
    <col min="11531" max="11531" width="9.28515625" customWidth="1"/>
    <col min="11532" max="11532" width="9.5703125" customWidth="1"/>
    <col min="11533" max="11533" width="10.5703125" customWidth="1"/>
    <col min="11534" max="11534" width="9.5703125" customWidth="1"/>
    <col min="11777" max="11777" width="10.85546875" bestFit="1" customWidth="1"/>
    <col min="11778" max="11778" width="36.7109375" customWidth="1"/>
    <col min="11779" max="11779" width="12.5703125" customWidth="1"/>
    <col min="11782" max="11782" width="1.42578125" customWidth="1"/>
    <col min="11783" max="11783" width="12" bestFit="1" customWidth="1"/>
    <col min="11784" max="11784" width="10.5703125" bestFit="1" customWidth="1"/>
    <col min="11785" max="11786" width="10.5703125" customWidth="1"/>
    <col min="11787" max="11787" width="9.28515625" customWidth="1"/>
    <col min="11788" max="11788" width="9.5703125" customWidth="1"/>
    <col min="11789" max="11789" width="10.5703125" customWidth="1"/>
    <col min="11790" max="11790" width="9.5703125" customWidth="1"/>
    <col min="12033" max="12033" width="10.85546875" bestFit="1" customWidth="1"/>
    <col min="12034" max="12034" width="36.7109375" customWidth="1"/>
    <col min="12035" max="12035" width="12.5703125" customWidth="1"/>
    <col min="12038" max="12038" width="1.42578125" customWidth="1"/>
    <col min="12039" max="12039" width="12" bestFit="1" customWidth="1"/>
    <col min="12040" max="12040" width="10.5703125" bestFit="1" customWidth="1"/>
    <col min="12041" max="12042" width="10.5703125" customWidth="1"/>
    <col min="12043" max="12043" width="9.28515625" customWidth="1"/>
    <col min="12044" max="12044" width="9.5703125" customWidth="1"/>
    <col min="12045" max="12045" width="10.5703125" customWidth="1"/>
    <col min="12046" max="12046" width="9.5703125" customWidth="1"/>
    <col min="12289" max="12289" width="10.85546875" bestFit="1" customWidth="1"/>
    <col min="12290" max="12290" width="36.7109375" customWidth="1"/>
    <col min="12291" max="12291" width="12.5703125" customWidth="1"/>
    <col min="12294" max="12294" width="1.42578125" customWidth="1"/>
    <col min="12295" max="12295" width="12" bestFit="1" customWidth="1"/>
    <col min="12296" max="12296" width="10.5703125" bestFit="1" customWidth="1"/>
    <col min="12297" max="12298" width="10.5703125" customWidth="1"/>
    <col min="12299" max="12299" width="9.28515625" customWidth="1"/>
    <col min="12300" max="12300" width="9.5703125" customWidth="1"/>
    <col min="12301" max="12301" width="10.5703125" customWidth="1"/>
    <col min="12302" max="12302" width="9.5703125" customWidth="1"/>
    <col min="12545" max="12545" width="10.85546875" bestFit="1" customWidth="1"/>
    <col min="12546" max="12546" width="36.7109375" customWidth="1"/>
    <col min="12547" max="12547" width="12.5703125" customWidth="1"/>
    <col min="12550" max="12550" width="1.42578125" customWidth="1"/>
    <col min="12551" max="12551" width="12" bestFit="1" customWidth="1"/>
    <col min="12552" max="12552" width="10.5703125" bestFit="1" customWidth="1"/>
    <col min="12553" max="12554" width="10.5703125" customWidth="1"/>
    <col min="12555" max="12555" width="9.28515625" customWidth="1"/>
    <col min="12556" max="12556" width="9.5703125" customWidth="1"/>
    <col min="12557" max="12557" width="10.5703125" customWidth="1"/>
    <col min="12558" max="12558" width="9.5703125" customWidth="1"/>
    <col min="12801" max="12801" width="10.85546875" bestFit="1" customWidth="1"/>
    <col min="12802" max="12802" width="36.7109375" customWidth="1"/>
    <col min="12803" max="12803" width="12.5703125" customWidth="1"/>
    <col min="12806" max="12806" width="1.42578125" customWidth="1"/>
    <col min="12807" max="12807" width="12" bestFit="1" customWidth="1"/>
    <col min="12808" max="12808" width="10.5703125" bestFit="1" customWidth="1"/>
    <col min="12809" max="12810" width="10.5703125" customWidth="1"/>
    <col min="12811" max="12811" width="9.28515625" customWidth="1"/>
    <col min="12812" max="12812" width="9.5703125" customWidth="1"/>
    <col min="12813" max="12813" width="10.5703125" customWidth="1"/>
    <col min="12814" max="12814" width="9.5703125" customWidth="1"/>
    <col min="13057" max="13057" width="10.85546875" bestFit="1" customWidth="1"/>
    <col min="13058" max="13058" width="36.7109375" customWidth="1"/>
    <col min="13059" max="13059" width="12.5703125" customWidth="1"/>
    <col min="13062" max="13062" width="1.42578125" customWidth="1"/>
    <col min="13063" max="13063" width="12" bestFit="1" customWidth="1"/>
    <col min="13064" max="13064" width="10.5703125" bestFit="1" customWidth="1"/>
    <col min="13065" max="13066" width="10.5703125" customWidth="1"/>
    <col min="13067" max="13067" width="9.28515625" customWidth="1"/>
    <col min="13068" max="13068" width="9.5703125" customWidth="1"/>
    <col min="13069" max="13069" width="10.5703125" customWidth="1"/>
    <col min="13070" max="13070" width="9.5703125" customWidth="1"/>
    <col min="13313" max="13313" width="10.85546875" bestFit="1" customWidth="1"/>
    <col min="13314" max="13314" width="36.7109375" customWidth="1"/>
    <col min="13315" max="13315" width="12.5703125" customWidth="1"/>
    <col min="13318" max="13318" width="1.42578125" customWidth="1"/>
    <col min="13319" max="13319" width="12" bestFit="1" customWidth="1"/>
    <col min="13320" max="13320" width="10.5703125" bestFit="1" customWidth="1"/>
    <col min="13321" max="13322" width="10.5703125" customWidth="1"/>
    <col min="13323" max="13323" width="9.28515625" customWidth="1"/>
    <col min="13324" max="13324" width="9.5703125" customWidth="1"/>
    <col min="13325" max="13325" width="10.5703125" customWidth="1"/>
    <col min="13326" max="13326" width="9.5703125" customWidth="1"/>
    <col min="13569" max="13569" width="10.85546875" bestFit="1" customWidth="1"/>
    <col min="13570" max="13570" width="36.7109375" customWidth="1"/>
    <col min="13571" max="13571" width="12.5703125" customWidth="1"/>
    <col min="13574" max="13574" width="1.42578125" customWidth="1"/>
    <col min="13575" max="13575" width="12" bestFit="1" customWidth="1"/>
    <col min="13576" max="13576" width="10.5703125" bestFit="1" customWidth="1"/>
    <col min="13577" max="13578" width="10.5703125" customWidth="1"/>
    <col min="13579" max="13579" width="9.28515625" customWidth="1"/>
    <col min="13580" max="13580" width="9.5703125" customWidth="1"/>
    <col min="13581" max="13581" width="10.5703125" customWidth="1"/>
    <col min="13582" max="13582" width="9.5703125" customWidth="1"/>
    <col min="13825" max="13825" width="10.85546875" bestFit="1" customWidth="1"/>
    <col min="13826" max="13826" width="36.7109375" customWidth="1"/>
    <col min="13827" max="13827" width="12.5703125" customWidth="1"/>
    <col min="13830" max="13830" width="1.42578125" customWidth="1"/>
    <col min="13831" max="13831" width="12" bestFit="1" customWidth="1"/>
    <col min="13832" max="13832" width="10.5703125" bestFit="1" customWidth="1"/>
    <col min="13833" max="13834" width="10.5703125" customWidth="1"/>
    <col min="13835" max="13835" width="9.28515625" customWidth="1"/>
    <col min="13836" max="13836" width="9.5703125" customWidth="1"/>
    <col min="13837" max="13837" width="10.5703125" customWidth="1"/>
    <col min="13838" max="13838" width="9.5703125" customWidth="1"/>
    <col min="14081" max="14081" width="10.85546875" bestFit="1" customWidth="1"/>
    <col min="14082" max="14082" width="36.7109375" customWidth="1"/>
    <col min="14083" max="14083" width="12.5703125" customWidth="1"/>
    <col min="14086" max="14086" width="1.42578125" customWidth="1"/>
    <col min="14087" max="14087" width="12" bestFit="1" customWidth="1"/>
    <col min="14088" max="14088" width="10.5703125" bestFit="1" customWidth="1"/>
    <col min="14089" max="14090" width="10.5703125" customWidth="1"/>
    <col min="14091" max="14091" width="9.28515625" customWidth="1"/>
    <col min="14092" max="14092" width="9.5703125" customWidth="1"/>
    <col min="14093" max="14093" width="10.5703125" customWidth="1"/>
    <col min="14094" max="14094" width="9.5703125" customWidth="1"/>
    <col min="14337" max="14337" width="10.85546875" bestFit="1" customWidth="1"/>
    <col min="14338" max="14338" width="36.7109375" customWidth="1"/>
    <col min="14339" max="14339" width="12.5703125" customWidth="1"/>
    <col min="14342" max="14342" width="1.42578125" customWidth="1"/>
    <col min="14343" max="14343" width="12" bestFit="1" customWidth="1"/>
    <col min="14344" max="14344" width="10.5703125" bestFit="1" customWidth="1"/>
    <col min="14345" max="14346" width="10.5703125" customWidth="1"/>
    <col min="14347" max="14347" width="9.28515625" customWidth="1"/>
    <col min="14348" max="14348" width="9.5703125" customWidth="1"/>
    <col min="14349" max="14349" width="10.5703125" customWidth="1"/>
    <col min="14350" max="14350" width="9.5703125" customWidth="1"/>
    <col min="14593" max="14593" width="10.85546875" bestFit="1" customWidth="1"/>
    <col min="14594" max="14594" width="36.7109375" customWidth="1"/>
    <col min="14595" max="14595" width="12.5703125" customWidth="1"/>
    <col min="14598" max="14598" width="1.42578125" customWidth="1"/>
    <col min="14599" max="14599" width="12" bestFit="1" customWidth="1"/>
    <col min="14600" max="14600" width="10.5703125" bestFit="1" customWidth="1"/>
    <col min="14601" max="14602" width="10.5703125" customWidth="1"/>
    <col min="14603" max="14603" width="9.28515625" customWidth="1"/>
    <col min="14604" max="14604" width="9.5703125" customWidth="1"/>
    <col min="14605" max="14605" width="10.5703125" customWidth="1"/>
    <col min="14606" max="14606" width="9.5703125" customWidth="1"/>
    <col min="14849" max="14849" width="10.85546875" bestFit="1" customWidth="1"/>
    <col min="14850" max="14850" width="36.7109375" customWidth="1"/>
    <col min="14851" max="14851" width="12.5703125" customWidth="1"/>
    <col min="14854" max="14854" width="1.42578125" customWidth="1"/>
    <col min="14855" max="14855" width="12" bestFit="1" customWidth="1"/>
    <col min="14856" max="14856" width="10.5703125" bestFit="1" customWidth="1"/>
    <col min="14857" max="14858" width="10.5703125" customWidth="1"/>
    <col min="14859" max="14859" width="9.28515625" customWidth="1"/>
    <col min="14860" max="14860" width="9.5703125" customWidth="1"/>
    <col min="14861" max="14861" width="10.5703125" customWidth="1"/>
    <col min="14862" max="14862" width="9.5703125" customWidth="1"/>
    <col min="15105" max="15105" width="10.85546875" bestFit="1" customWidth="1"/>
    <col min="15106" max="15106" width="36.7109375" customWidth="1"/>
    <col min="15107" max="15107" width="12.5703125" customWidth="1"/>
    <col min="15110" max="15110" width="1.42578125" customWidth="1"/>
    <col min="15111" max="15111" width="12" bestFit="1" customWidth="1"/>
    <col min="15112" max="15112" width="10.5703125" bestFit="1" customWidth="1"/>
    <col min="15113" max="15114" width="10.5703125" customWidth="1"/>
    <col min="15115" max="15115" width="9.28515625" customWidth="1"/>
    <col min="15116" max="15116" width="9.5703125" customWidth="1"/>
    <col min="15117" max="15117" width="10.5703125" customWidth="1"/>
    <col min="15118" max="15118" width="9.5703125" customWidth="1"/>
    <col min="15361" max="15361" width="10.85546875" bestFit="1" customWidth="1"/>
    <col min="15362" max="15362" width="36.7109375" customWidth="1"/>
    <col min="15363" max="15363" width="12.5703125" customWidth="1"/>
    <col min="15366" max="15366" width="1.42578125" customWidth="1"/>
    <col min="15367" max="15367" width="12" bestFit="1" customWidth="1"/>
    <col min="15368" max="15368" width="10.5703125" bestFit="1" customWidth="1"/>
    <col min="15369" max="15370" width="10.5703125" customWidth="1"/>
    <col min="15371" max="15371" width="9.28515625" customWidth="1"/>
    <col min="15372" max="15372" width="9.5703125" customWidth="1"/>
    <col min="15373" max="15373" width="10.5703125" customWidth="1"/>
    <col min="15374" max="15374" width="9.5703125" customWidth="1"/>
    <col min="15617" max="15617" width="10.85546875" bestFit="1" customWidth="1"/>
    <col min="15618" max="15618" width="36.7109375" customWidth="1"/>
    <col min="15619" max="15619" width="12.5703125" customWidth="1"/>
    <col min="15622" max="15622" width="1.42578125" customWidth="1"/>
    <col min="15623" max="15623" width="12" bestFit="1" customWidth="1"/>
    <col min="15624" max="15624" width="10.5703125" bestFit="1" customWidth="1"/>
    <col min="15625" max="15626" width="10.5703125" customWidth="1"/>
    <col min="15627" max="15627" width="9.28515625" customWidth="1"/>
    <col min="15628" max="15628" width="9.5703125" customWidth="1"/>
    <col min="15629" max="15629" width="10.5703125" customWidth="1"/>
    <col min="15630" max="15630" width="9.5703125" customWidth="1"/>
    <col min="15873" max="15873" width="10.85546875" bestFit="1" customWidth="1"/>
    <col min="15874" max="15874" width="36.7109375" customWidth="1"/>
    <col min="15875" max="15875" width="12.5703125" customWidth="1"/>
    <col min="15878" max="15878" width="1.42578125" customWidth="1"/>
    <col min="15879" max="15879" width="12" bestFit="1" customWidth="1"/>
    <col min="15880" max="15880" width="10.5703125" bestFit="1" customWidth="1"/>
    <col min="15881" max="15882" width="10.5703125" customWidth="1"/>
    <col min="15883" max="15883" width="9.28515625" customWidth="1"/>
    <col min="15884" max="15884" width="9.5703125" customWidth="1"/>
    <col min="15885" max="15885" width="10.5703125" customWidth="1"/>
    <col min="15886" max="15886" width="9.5703125" customWidth="1"/>
    <col min="16129" max="16129" width="10.85546875" bestFit="1" customWidth="1"/>
    <col min="16130" max="16130" width="36.7109375" customWidth="1"/>
    <col min="16131" max="16131" width="12.5703125" customWidth="1"/>
    <col min="16134" max="16134" width="1.42578125" customWidth="1"/>
    <col min="16135" max="16135" width="12" bestFit="1" customWidth="1"/>
    <col min="16136" max="16136" width="10.5703125" bestFit="1" customWidth="1"/>
    <col min="16137" max="16138" width="10.5703125" customWidth="1"/>
    <col min="16139" max="16139" width="9.28515625" customWidth="1"/>
    <col min="16140" max="16140" width="9.5703125" customWidth="1"/>
    <col min="16141" max="16141" width="10.5703125" customWidth="1"/>
    <col min="16142" max="16142" width="9.5703125" customWidth="1"/>
  </cols>
  <sheetData>
    <row r="1" spans="1:14">
      <c r="A1" s="1" t="s">
        <v>60</v>
      </c>
    </row>
    <row r="2" spans="1:14">
      <c r="A2" s="1" t="s">
        <v>61</v>
      </c>
    </row>
    <row r="3" spans="1:14" ht="15.75" thickBot="1">
      <c r="A3" s="1" t="s">
        <v>63</v>
      </c>
    </row>
    <row r="4" spans="1:14">
      <c r="A4" s="5"/>
      <c r="B4" s="6"/>
      <c r="C4" s="6"/>
      <c r="D4" s="7"/>
      <c r="E4" s="8"/>
      <c r="F4" s="9"/>
      <c r="G4" s="10"/>
      <c r="H4" s="11"/>
      <c r="I4" s="12" t="s">
        <v>0</v>
      </c>
      <c r="J4" s="13"/>
      <c r="K4" s="13"/>
      <c r="L4" s="14"/>
      <c r="M4" s="15" t="s">
        <v>1</v>
      </c>
      <c r="N4" s="16"/>
    </row>
    <row r="5" spans="1:14" ht="15.75" thickBot="1">
      <c r="A5" s="17" t="s">
        <v>2</v>
      </c>
      <c r="B5" s="18" t="s">
        <v>3</v>
      </c>
      <c r="C5" s="18" t="s">
        <v>62</v>
      </c>
      <c r="D5" s="19" t="s">
        <v>0</v>
      </c>
      <c r="E5" s="20" t="s">
        <v>1</v>
      </c>
      <c r="F5" s="21"/>
      <c r="G5" s="22" t="s">
        <v>4</v>
      </c>
      <c r="H5" s="23" t="s">
        <v>1</v>
      </c>
      <c r="I5" s="24">
        <v>6.18</v>
      </c>
      <c r="J5" s="25">
        <v>0.1236</v>
      </c>
      <c r="K5" s="25">
        <v>3.71</v>
      </c>
      <c r="L5" s="26">
        <v>7.42</v>
      </c>
      <c r="M5" s="27">
        <v>14</v>
      </c>
      <c r="N5" s="28">
        <v>20</v>
      </c>
    </row>
    <row r="6" spans="1:14">
      <c r="A6" s="1">
        <v>1001</v>
      </c>
      <c r="B6" s="1" t="s">
        <v>5</v>
      </c>
      <c r="D6" s="29">
        <v>6.18</v>
      </c>
      <c r="E6" s="30">
        <v>0</v>
      </c>
      <c r="F6" s="31"/>
      <c r="G6" s="32">
        <f>C6*D6%</f>
        <v>0</v>
      </c>
      <c r="H6" s="33">
        <f>C6*E6%</f>
        <v>0</v>
      </c>
      <c r="I6" s="34">
        <f>IF(D6=6.18,G6,0)</f>
        <v>0</v>
      </c>
      <c r="J6" s="35">
        <f>IF(D6=12.36,G6,0)</f>
        <v>0</v>
      </c>
      <c r="K6" s="35">
        <f>IF(D6=3.71,G6,0)</f>
        <v>0</v>
      </c>
      <c r="L6" s="36">
        <f>IF(D6=7.42,G6,0)</f>
        <v>0</v>
      </c>
      <c r="M6" s="37">
        <f>IF(E6=14,H6,0)</f>
        <v>0</v>
      </c>
      <c r="N6" s="38">
        <f t="shared" ref="N6:N43" si="0">IF(E6=20,H6,0)</f>
        <v>0</v>
      </c>
    </row>
    <row r="7" spans="1:14">
      <c r="A7" s="1">
        <v>1005</v>
      </c>
      <c r="B7" s="1" t="s">
        <v>6</v>
      </c>
      <c r="D7" s="29">
        <v>6.18</v>
      </c>
      <c r="E7" s="30">
        <v>0</v>
      </c>
      <c r="F7" s="31"/>
      <c r="G7" s="32">
        <f t="shared" ref="G7:G43" si="1">C7*D7%</f>
        <v>0</v>
      </c>
      <c r="H7" s="33">
        <f t="shared" ref="H7:H42" si="2">C7*E7%</f>
        <v>0</v>
      </c>
      <c r="I7" s="34">
        <f t="shared" ref="I7:I43" si="3">IF(D7=6.18,G7,0)</f>
        <v>0</v>
      </c>
      <c r="J7" s="35">
        <f t="shared" ref="J7:J43" si="4">IF(D7=12.36,G7,0)</f>
        <v>0</v>
      </c>
      <c r="K7" s="35">
        <f t="shared" ref="K7:K43" si="5">IF(D7=3.71,G7,0)</f>
        <v>0</v>
      </c>
      <c r="L7" s="36">
        <f t="shared" ref="L7:L43" si="6">IF(D7=7.42,G7,0)</f>
        <v>0</v>
      </c>
      <c r="M7" s="37">
        <f t="shared" ref="M7:M43" si="7">IF(E7=14,H7,0)</f>
        <v>0</v>
      </c>
      <c r="N7" s="38">
        <f t="shared" si="0"/>
        <v>0</v>
      </c>
    </row>
    <row r="8" spans="1:14">
      <c r="A8" s="1">
        <v>1006</v>
      </c>
      <c r="B8" s="1" t="s">
        <v>7</v>
      </c>
      <c r="D8" s="29">
        <v>6.18</v>
      </c>
      <c r="E8" s="30">
        <v>0</v>
      </c>
      <c r="F8" s="31"/>
      <c r="G8" s="32">
        <f t="shared" si="1"/>
        <v>0</v>
      </c>
      <c r="H8" s="33">
        <f t="shared" si="2"/>
        <v>0</v>
      </c>
      <c r="I8" s="34">
        <f t="shared" si="3"/>
        <v>0</v>
      </c>
      <c r="J8" s="35">
        <f t="shared" si="4"/>
        <v>0</v>
      </c>
      <c r="K8" s="35">
        <f t="shared" si="5"/>
        <v>0</v>
      </c>
      <c r="L8" s="36">
        <f t="shared" si="6"/>
        <v>0</v>
      </c>
      <c r="M8" s="37">
        <f t="shared" si="7"/>
        <v>0</v>
      </c>
      <c r="N8" s="38">
        <f t="shared" si="0"/>
        <v>0</v>
      </c>
    </row>
    <row r="9" spans="1:14">
      <c r="A9" s="1">
        <v>1051</v>
      </c>
      <c r="B9" s="1" t="s">
        <v>8</v>
      </c>
      <c r="D9" s="29">
        <v>6.18</v>
      </c>
      <c r="E9" s="30">
        <v>0</v>
      </c>
      <c r="F9" s="31"/>
      <c r="G9" s="32">
        <f t="shared" si="1"/>
        <v>0</v>
      </c>
      <c r="H9" s="33">
        <f t="shared" si="2"/>
        <v>0</v>
      </c>
      <c r="I9" s="34">
        <f t="shared" si="3"/>
        <v>0</v>
      </c>
      <c r="J9" s="35">
        <f t="shared" si="4"/>
        <v>0</v>
      </c>
      <c r="K9" s="35">
        <f t="shared" si="5"/>
        <v>0</v>
      </c>
      <c r="L9" s="36">
        <f t="shared" si="6"/>
        <v>0</v>
      </c>
      <c r="M9" s="37">
        <f t="shared" si="7"/>
        <v>0</v>
      </c>
      <c r="N9" s="38">
        <f t="shared" si="0"/>
        <v>0</v>
      </c>
    </row>
    <row r="10" spans="1:14">
      <c r="A10" s="1">
        <v>1056</v>
      </c>
      <c r="B10" s="1" t="s">
        <v>8</v>
      </c>
      <c r="D10" s="29">
        <v>6.18</v>
      </c>
      <c r="E10" s="30">
        <v>0</v>
      </c>
      <c r="F10" s="31"/>
      <c r="G10" s="32">
        <f t="shared" si="1"/>
        <v>0</v>
      </c>
      <c r="H10" s="33">
        <f t="shared" si="2"/>
        <v>0</v>
      </c>
      <c r="I10" s="34">
        <f t="shared" si="3"/>
        <v>0</v>
      </c>
      <c r="J10" s="35">
        <f t="shared" si="4"/>
        <v>0</v>
      </c>
      <c r="K10" s="35">
        <f t="shared" si="5"/>
        <v>0</v>
      </c>
      <c r="L10" s="36">
        <f t="shared" si="6"/>
        <v>0</v>
      </c>
      <c r="M10" s="37">
        <f t="shared" si="7"/>
        <v>0</v>
      </c>
      <c r="N10" s="38">
        <f t="shared" si="0"/>
        <v>0</v>
      </c>
    </row>
    <row r="11" spans="1:14">
      <c r="A11" s="1">
        <v>2202</v>
      </c>
      <c r="B11" s="1" t="s">
        <v>9</v>
      </c>
      <c r="D11" s="29">
        <v>6.18</v>
      </c>
      <c r="E11" s="30">
        <v>14</v>
      </c>
      <c r="F11" s="31"/>
      <c r="G11" s="32">
        <f t="shared" si="1"/>
        <v>0</v>
      </c>
      <c r="H11" s="33">
        <f t="shared" si="2"/>
        <v>0</v>
      </c>
      <c r="I11" s="34">
        <f t="shared" si="3"/>
        <v>0</v>
      </c>
      <c r="J11" s="35">
        <f t="shared" si="4"/>
        <v>0</v>
      </c>
      <c r="K11" s="35">
        <f t="shared" si="5"/>
        <v>0</v>
      </c>
      <c r="L11" s="36">
        <f t="shared" si="6"/>
        <v>0</v>
      </c>
      <c r="M11" s="39">
        <f t="shared" si="7"/>
        <v>0</v>
      </c>
      <c r="N11" s="38">
        <f t="shared" si="0"/>
        <v>0</v>
      </c>
    </row>
    <row r="12" spans="1:14">
      <c r="A12" s="1">
        <v>2203</v>
      </c>
      <c r="B12" s="1" t="s">
        <v>10</v>
      </c>
      <c r="D12" s="29">
        <v>6.18</v>
      </c>
      <c r="E12" s="30">
        <v>14</v>
      </c>
      <c r="F12" s="31"/>
      <c r="G12" s="32">
        <f t="shared" si="1"/>
        <v>0</v>
      </c>
      <c r="H12" s="33">
        <f t="shared" si="2"/>
        <v>0</v>
      </c>
      <c r="I12" s="34">
        <f t="shared" si="3"/>
        <v>0</v>
      </c>
      <c r="J12" s="35">
        <f t="shared" si="4"/>
        <v>0</v>
      </c>
      <c r="K12" s="35">
        <f t="shared" si="5"/>
        <v>0</v>
      </c>
      <c r="L12" s="36">
        <f t="shared" si="6"/>
        <v>0</v>
      </c>
      <c r="M12" s="37">
        <f t="shared" si="7"/>
        <v>0</v>
      </c>
      <c r="N12" s="38">
        <f t="shared" si="0"/>
        <v>0</v>
      </c>
    </row>
    <row r="13" spans="1:14">
      <c r="A13" s="1">
        <v>2204</v>
      </c>
      <c r="B13" s="1" t="s">
        <v>11</v>
      </c>
      <c r="D13" s="29">
        <v>6.18</v>
      </c>
      <c r="E13" s="30">
        <v>14</v>
      </c>
      <c r="F13" s="31"/>
      <c r="G13" s="32">
        <f t="shared" si="1"/>
        <v>0</v>
      </c>
      <c r="H13" s="33">
        <f t="shared" si="2"/>
        <v>0</v>
      </c>
      <c r="I13" s="34">
        <f t="shared" si="3"/>
        <v>0</v>
      </c>
      <c r="J13" s="35">
        <f t="shared" si="4"/>
        <v>0</v>
      </c>
      <c r="K13" s="35">
        <f t="shared" si="5"/>
        <v>0</v>
      </c>
      <c r="L13" s="36">
        <f t="shared" si="6"/>
        <v>0</v>
      </c>
      <c r="M13" s="37">
        <f t="shared" si="7"/>
        <v>0</v>
      </c>
      <c r="N13" s="38">
        <f t="shared" si="0"/>
        <v>0</v>
      </c>
    </row>
    <row r="14" spans="1:14">
      <c r="A14" s="1">
        <v>2205</v>
      </c>
      <c r="B14" s="1" t="s">
        <v>12</v>
      </c>
      <c r="D14" s="29">
        <v>6.18</v>
      </c>
      <c r="E14" s="30">
        <v>14</v>
      </c>
      <c r="F14" s="31"/>
      <c r="G14" s="32">
        <f t="shared" si="1"/>
        <v>0</v>
      </c>
      <c r="H14" s="33">
        <f t="shared" si="2"/>
        <v>0</v>
      </c>
      <c r="I14" s="34">
        <f t="shared" si="3"/>
        <v>0</v>
      </c>
      <c r="J14" s="35">
        <f t="shared" si="4"/>
        <v>0</v>
      </c>
      <c r="K14" s="35">
        <f t="shared" si="5"/>
        <v>0</v>
      </c>
      <c r="L14" s="36">
        <f t="shared" si="6"/>
        <v>0</v>
      </c>
      <c r="M14" s="37">
        <f t="shared" si="7"/>
        <v>0</v>
      </c>
      <c r="N14" s="38">
        <f t="shared" si="0"/>
        <v>0</v>
      </c>
    </row>
    <row r="15" spans="1:14">
      <c r="A15" s="1">
        <v>2301</v>
      </c>
      <c r="B15" s="1" t="s">
        <v>13</v>
      </c>
      <c r="D15" s="29">
        <v>3.71</v>
      </c>
      <c r="E15" s="30">
        <v>14</v>
      </c>
      <c r="F15" s="31"/>
      <c r="G15" s="32">
        <f t="shared" si="1"/>
        <v>0</v>
      </c>
      <c r="H15" s="33">
        <f t="shared" si="2"/>
        <v>0</v>
      </c>
      <c r="I15" s="34">
        <f t="shared" si="3"/>
        <v>0</v>
      </c>
      <c r="J15" s="35">
        <f t="shared" si="4"/>
        <v>0</v>
      </c>
      <c r="K15" s="35">
        <f t="shared" si="5"/>
        <v>0</v>
      </c>
      <c r="L15" s="36">
        <f t="shared" si="6"/>
        <v>0</v>
      </c>
      <c r="M15" s="37">
        <f t="shared" si="7"/>
        <v>0</v>
      </c>
      <c r="N15" s="38">
        <f t="shared" si="0"/>
        <v>0</v>
      </c>
    </row>
    <row r="16" spans="1:14">
      <c r="A16" s="1">
        <v>2101</v>
      </c>
      <c r="B16" s="1" t="s">
        <v>52</v>
      </c>
      <c r="D16" s="29">
        <v>0</v>
      </c>
      <c r="E16" s="30">
        <v>14</v>
      </c>
      <c r="F16" s="31"/>
      <c r="G16" s="32">
        <f t="shared" si="1"/>
        <v>0</v>
      </c>
      <c r="H16" s="33">
        <f t="shared" si="2"/>
        <v>0</v>
      </c>
      <c r="I16" s="34">
        <f t="shared" si="3"/>
        <v>0</v>
      </c>
      <c r="J16" s="35">
        <f t="shared" si="4"/>
        <v>0</v>
      </c>
      <c r="K16" s="35">
        <f t="shared" si="5"/>
        <v>0</v>
      </c>
      <c r="L16" s="36">
        <f t="shared" si="6"/>
        <v>0</v>
      </c>
      <c r="M16" s="37">
        <f t="shared" si="7"/>
        <v>0</v>
      </c>
      <c r="N16" s="38">
        <f t="shared" si="0"/>
        <v>0</v>
      </c>
    </row>
    <row r="17" spans="1:14">
      <c r="A17" s="1">
        <v>2201</v>
      </c>
      <c r="B17" s="1" t="s">
        <v>53</v>
      </c>
      <c r="D17" s="29">
        <v>3.71</v>
      </c>
      <c r="E17" s="30">
        <v>14</v>
      </c>
      <c r="F17" s="31"/>
      <c r="G17" s="32">
        <f t="shared" si="1"/>
        <v>0</v>
      </c>
      <c r="H17" s="33">
        <f t="shared" si="2"/>
        <v>0</v>
      </c>
      <c r="I17" s="34">
        <f t="shared" si="3"/>
        <v>0</v>
      </c>
      <c r="J17" s="35">
        <f t="shared" si="4"/>
        <v>0</v>
      </c>
      <c r="K17" s="35">
        <f t="shared" si="5"/>
        <v>0</v>
      </c>
      <c r="L17" s="36">
        <f t="shared" si="6"/>
        <v>0</v>
      </c>
      <c r="M17" s="37">
        <f t="shared" si="7"/>
        <v>0</v>
      </c>
      <c r="N17" s="38">
        <f t="shared" si="0"/>
        <v>0</v>
      </c>
    </row>
    <row r="18" spans="1:14">
      <c r="A18" s="1">
        <v>2401</v>
      </c>
      <c r="B18" s="1" t="s">
        <v>14</v>
      </c>
      <c r="D18" s="29">
        <v>0</v>
      </c>
      <c r="E18" s="30">
        <v>0</v>
      </c>
      <c r="F18" s="31"/>
      <c r="G18" s="32">
        <f t="shared" si="1"/>
        <v>0</v>
      </c>
      <c r="H18" s="33">
        <f t="shared" si="2"/>
        <v>0</v>
      </c>
      <c r="I18" s="34">
        <f t="shared" si="3"/>
        <v>0</v>
      </c>
      <c r="J18" s="35">
        <f t="shared" si="4"/>
        <v>0</v>
      </c>
      <c r="K18" s="35">
        <f t="shared" si="5"/>
        <v>0</v>
      </c>
      <c r="L18" s="36">
        <f t="shared" si="6"/>
        <v>0</v>
      </c>
      <c r="M18" s="37">
        <f t="shared" si="7"/>
        <v>0</v>
      </c>
      <c r="N18" s="38">
        <f t="shared" si="0"/>
        <v>0</v>
      </c>
    </row>
    <row r="19" spans="1:14">
      <c r="A19" s="1">
        <v>2450</v>
      </c>
      <c r="B19" s="1" t="s">
        <v>15</v>
      </c>
      <c r="D19" s="29">
        <v>0</v>
      </c>
      <c r="E19" s="30">
        <v>0</v>
      </c>
      <c r="F19" s="31"/>
      <c r="G19" s="32">
        <f t="shared" si="1"/>
        <v>0</v>
      </c>
      <c r="H19" s="33">
        <f t="shared" si="2"/>
        <v>0</v>
      </c>
      <c r="I19" s="34">
        <f t="shared" si="3"/>
        <v>0</v>
      </c>
      <c r="J19" s="35">
        <f t="shared" si="4"/>
        <v>0</v>
      </c>
      <c r="K19" s="35">
        <f t="shared" si="5"/>
        <v>0</v>
      </c>
      <c r="L19" s="36">
        <f t="shared" si="6"/>
        <v>0</v>
      </c>
      <c r="M19" s="37">
        <f t="shared" si="7"/>
        <v>0</v>
      </c>
      <c r="N19" s="38">
        <f t="shared" si="0"/>
        <v>0</v>
      </c>
    </row>
    <row r="20" spans="1:14">
      <c r="A20" s="1">
        <v>2501</v>
      </c>
      <c r="B20" s="1" t="s">
        <v>16</v>
      </c>
      <c r="D20" s="29">
        <v>3.71</v>
      </c>
      <c r="E20" s="30">
        <v>14</v>
      </c>
      <c r="F20" s="31"/>
      <c r="G20" s="32">
        <f t="shared" si="1"/>
        <v>0</v>
      </c>
      <c r="H20" s="33">
        <f t="shared" si="2"/>
        <v>0</v>
      </c>
      <c r="I20" s="34">
        <f t="shared" si="3"/>
        <v>0</v>
      </c>
      <c r="J20" s="35">
        <f t="shared" si="4"/>
        <v>0</v>
      </c>
      <c r="K20" s="35">
        <f t="shared" si="5"/>
        <v>0</v>
      </c>
      <c r="L20" s="36">
        <f t="shared" si="6"/>
        <v>0</v>
      </c>
      <c r="M20" s="37">
        <f t="shared" si="7"/>
        <v>0</v>
      </c>
      <c r="N20" s="38">
        <f t="shared" si="0"/>
        <v>0</v>
      </c>
    </row>
    <row r="21" spans="1:14">
      <c r="A21" s="1">
        <v>2601</v>
      </c>
      <c r="B21" s="1" t="s">
        <v>17</v>
      </c>
      <c r="D21" s="29">
        <v>7.42</v>
      </c>
      <c r="E21" s="30">
        <v>14</v>
      </c>
      <c r="F21" s="31"/>
      <c r="G21" s="32">
        <f t="shared" si="1"/>
        <v>0</v>
      </c>
      <c r="H21" s="33">
        <f t="shared" si="2"/>
        <v>0</v>
      </c>
      <c r="I21" s="34">
        <f t="shared" si="3"/>
        <v>0</v>
      </c>
      <c r="J21" s="35">
        <f t="shared" si="4"/>
        <v>0</v>
      </c>
      <c r="K21" s="35">
        <f t="shared" si="5"/>
        <v>0</v>
      </c>
      <c r="L21" s="36">
        <f t="shared" si="6"/>
        <v>0</v>
      </c>
      <c r="M21" s="37">
        <f t="shared" si="7"/>
        <v>0</v>
      </c>
      <c r="N21" s="38">
        <f t="shared" si="0"/>
        <v>0</v>
      </c>
    </row>
    <row r="22" spans="1:14">
      <c r="A22" s="1">
        <v>3101</v>
      </c>
      <c r="B22" s="1" t="s">
        <v>54</v>
      </c>
      <c r="D22" s="29">
        <v>0</v>
      </c>
      <c r="E22" s="30">
        <v>14</v>
      </c>
      <c r="F22" s="31"/>
      <c r="G22" s="32">
        <f t="shared" si="1"/>
        <v>0</v>
      </c>
      <c r="H22" s="33">
        <f t="shared" si="2"/>
        <v>0</v>
      </c>
      <c r="I22" s="34">
        <f t="shared" si="3"/>
        <v>0</v>
      </c>
      <c r="J22" s="35">
        <f t="shared" si="4"/>
        <v>0</v>
      </c>
      <c r="K22" s="35">
        <f t="shared" si="5"/>
        <v>0</v>
      </c>
      <c r="L22" s="36">
        <f t="shared" si="6"/>
        <v>0</v>
      </c>
      <c r="M22" s="37">
        <f t="shared" si="7"/>
        <v>0</v>
      </c>
      <c r="N22" s="38">
        <f t="shared" si="0"/>
        <v>0</v>
      </c>
    </row>
    <row r="23" spans="1:14">
      <c r="A23" s="1">
        <v>3106</v>
      </c>
      <c r="B23" s="1" t="s">
        <v>55</v>
      </c>
      <c r="D23" s="29">
        <v>0</v>
      </c>
      <c r="E23" s="30">
        <v>20</v>
      </c>
      <c r="F23" s="31"/>
      <c r="G23" s="32">
        <f t="shared" si="1"/>
        <v>0</v>
      </c>
      <c r="H23" s="33">
        <f t="shared" si="2"/>
        <v>0</v>
      </c>
      <c r="I23" s="34">
        <f t="shared" si="3"/>
        <v>0</v>
      </c>
      <c r="J23" s="35">
        <f t="shared" si="4"/>
        <v>0</v>
      </c>
      <c r="K23" s="35">
        <f t="shared" si="5"/>
        <v>0</v>
      </c>
      <c r="L23" s="36">
        <f t="shared" si="6"/>
        <v>0</v>
      </c>
      <c r="M23" s="37">
        <f t="shared" si="7"/>
        <v>0</v>
      </c>
      <c r="N23" s="38">
        <f t="shared" si="0"/>
        <v>0</v>
      </c>
    </row>
    <row r="24" spans="1:14">
      <c r="A24" s="1">
        <v>3201</v>
      </c>
      <c r="B24" s="1" t="s">
        <v>56</v>
      </c>
      <c r="D24" s="29">
        <v>3.71</v>
      </c>
      <c r="E24" s="30">
        <v>14</v>
      </c>
      <c r="F24" s="31"/>
      <c r="G24" s="32">
        <f t="shared" si="1"/>
        <v>0</v>
      </c>
      <c r="H24" s="33">
        <f t="shared" si="2"/>
        <v>0</v>
      </c>
      <c r="I24" s="34">
        <f t="shared" si="3"/>
        <v>0</v>
      </c>
      <c r="J24" s="35">
        <f t="shared" si="4"/>
        <v>0</v>
      </c>
      <c r="K24" s="35">
        <f t="shared" si="5"/>
        <v>0</v>
      </c>
      <c r="L24" s="36">
        <f t="shared" si="6"/>
        <v>0</v>
      </c>
      <c r="M24" s="37">
        <f t="shared" si="7"/>
        <v>0</v>
      </c>
      <c r="N24" s="38">
        <f t="shared" si="0"/>
        <v>0</v>
      </c>
    </row>
    <row r="25" spans="1:14">
      <c r="A25" s="1">
        <v>3206</v>
      </c>
      <c r="B25" s="1" t="s">
        <v>57</v>
      </c>
      <c r="D25" s="29">
        <v>3.71</v>
      </c>
      <c r="E25" s="30">
        <v>20</v>
      </c>
      <c r="F25" s="31"/>
      <c r="G25" s="32">
        <f t="shared" si="1"/>
        <v>0</v>
      </c>
      <c r="H25" s="33">
        <f t="shared" si="2"/>
        <v>0</v>
      </c>
      <c r="I25" s="34">
        <f t="shared" si="3"/>
        <v>0</v>
      </c>
      <c r="J25" s="35">
        <f t="shared" si="4"/>
        <v>0</v>
      </c>
      <c r="K25" s="35">
        <f t="shared" si="5"/>
        <v>0</v>
      </c>
      <c r="L25" s="36">
        <f t="shared" si="6"/>
        <v>0</v>
      </c>
      <c r="M25" s="37">
        <f t="shared" si="7"/>
        <v>0</v>
      </c>
      <c r="N25" s="38">
        <f t="shared" si="0"/>
        <v>0</v>
      </c>
    </row>
    <row r="26" spans="1:14">
      <c r="A26" s="40">
        <v>3210</v>
      </c>
      <c r="B26" s="40" t="s">
        <v>58</v>
      </c>
      <c r="C26" s="40"/>
      <c r="D26" s="29">
        <v>3.71</v>
      </c>
      <c r="E26" s="30">
        <v>20</v>
      </c>
      <c r="F26" s="31"/>
      <c r="G26" s="32">
        <f t="shared" si="1"/>
        <v>0</v>
      </c>
      <c r="H26" s="33">
        <f t="shared" si="2"/>
        <v>0</v>
      </c>
      <c r="I26" s="34">
        <f t="shared" si="3"/>
        <v>0</v>
      </c>
      <c r="J26" s="35">
        <f t="shared" si="4"/>
        <v>0</v>
      </c>
      <c r="K26" s="35">
        <f t="shared" si="5"/>
        <v>0</v>
      </c>
      <c r="L26" s="36">
        <f t="shared" si="6"/>
        <v>0</v>
      </c>
      <c r="M26" s="37">
        <f t="shared" si="7"/>
        <v>0</v>
      </c>
      <c r="N26" s="38">
        <f t="shared" si="0"/>
        <v>0</v>
      </c>
    </row>
    <row r="27" spans="1:14">
      <c r="A27" s="1">
        <v>3306</v>
      </c>
      <c r="B27" s="1" t="s">
        <v>18</v>
      </c>
      <c r="D27" s="29">
        <v>3.71</v>
      </c>
      <c r="E27" s="30">
        <v>20</v>
      </c>
      <c r="F27" s="31"/>
      <c r="G27" s="32">
        <f t="shared" si="1"/>
        <v>0</v>
      </c>
      <c r="H27" s="33">
        <f t="shared" si="2"/>
        <v>0</v>
      </c>
      <c r="I27" s="34">
        <f t="shared" si="3"/>
        <v>0</v>
      </c>
      <c r="J27" s="35">
        <f t="shared" si="4"/>
        <v>0</v>
      </c>
      <c r="K27" s="35">
        <f t="shared" si="5"/>
        <v>0</v>
      </c>
      <c r="L27" s="36">
        <f t="shared" si="6"/>
        <v>0</v>
      </c>
      <c r="M27" s="37">
        <f t="shared" si="7"/>
        <v>0</v>
      </c>
      <c r="N27" s="38">
        <f t="shared" si="0"/>
        <v>0</v>
      </c>
    </row>
    <row r="28" spans="1:14">
      <c r="A28" s="1">
        <v>3310</v>
      </c>
      <c r="B28" s="1" t="s">
        <v>19</v>
      </c>
      <c r="D28" s="29">
        <v>3.71</v>
      </c>
      <c r="E28" s="30">
        <v>20</v>
      </c>
      <c r="F28" s="31"/>
      <c r="G28" s="32">
        <f t="shared" si="1"/>
        <v>0</v>
      </c>
      <c r="H28" s="33">
        <f t="shared" si="2"/>
        <v>0</v>
      </c>
      <c r="I28" s="34">
        <f t="shared" si="3"/>
        <v>0</v>
      </c>
      <c r="J28" s="35">
        <f t="shared" si="4"/>
        <v>0</v>
      </c>
      <c r="K28" s="35">
        <f t="shared" si="5"/>
        <v>0</v>
      </c>
      <c r="L28" s="36">
        <f t="shared" si="6"/>
        <v>0</v>
      </c>
      <c r="M28" s="37">
        <f t="shared" si="7"/>
        <v>0</v>
      </c>
      <c r="N28" s="38">
        <f t="shared" si="0"/>
        <v>0</v>
      </c>
    </row>
    <row r="29" spans="1:14">
      <c r="A29" s="1">
        <v>3501</v>
      </c>
      <c r="B29" s="1" t="s">
        <v>20</v>
      </c>
      <c r="D29" s="29">
        <v>3.71</v>
      </c>
      <c r="E29" s="30">
        <v>14</v>
      </c>
      <c r="F29" s="31"/>
      <c r="G29" s="32">
        <f t="shared" si="1"/>
        <v>0</v>
      </c>
      <c r="H29" s="33">
        <f t="shared" si="2"/>
        <v>0</v>
      </c>
      <c r="I29" s="34">
        <f t="shared" si="3"/>
        <v>0</v>
      </c>
      <c r="J29" s="35">
        <f t="shared" si="4"/>
        <v>0</v>
      </c>
      <c r="K29" s="35">
        <f t="shared" si="5"/>
        <v>0</v>
      </c>
      <c r="L29" s="36">
        <f t="shared" si="6"/>
        <v>0</v>
      </c>
      <c r="M29" s="37">
        <f t="shared" si="7"/>
        <v>0</v>
      </c>
      <c r="N29" s="38">
        <f t="shared" si="0"/>
        <v>0</v>
      </c>
    </row>
    <row r="30" spans="1:14">
      <c r="A30" s="40">
        <v>3504</v>
      </c>
      <c r="B30" s="40" t="s">
        <v>21</v>
      </c>
      <c r="C30" s="40"/>
      <c r="D30" s="29">
        <v>3.71</v>
      </c>
      <c r="E30" s="30">
        <v>20</v>
      </c>
      <c r="F30" s="31"/>
      <c r="G30" s="32">
        <f t="shared" si="1"/>
        <v>0</v>
      </c>
      <c r="H30" s="33">
        <f t="shared" si="2"/>
        <v>0</v>
      </c>
      <c r="I30" s="34">
        <f t="shared" si="3"/>
        <v>0</v>
      </c>
      <c r="J30" s="35">
        <f t="shared" si="4"/>
        <v>0</v>
      </c>
      <c r="K30" s="35">
        <f t="shared" si="5"/>
        <v>0</v>
      </c>
      <c r="L30" s="36">
        <f t="shared" si="6"/>
        <v>0</v>
      </c>
      <c r="M30" s="37">
        <f t="shared" si="7"/>
        <v>0</v>
      </c>
      <c r="N30" s="38">
        <f t="shared" si="0"/>
        <v>0</v>
      </c>
    </row>
    <row r="31" spans="1:14">
      <c r="A31" s="1">
        <v>3601</v>
      </c>
      <c r="B31" s="1" t="s">
        <v>22</v>
      </c>
      <c r="D31" s="29">
        <v>7.42</v>
      </c>
      <c r="E31" s="30">
        <v>14</v>
      </c>
      <c r="F31" s="31"/>
      <c r="G31" s="32">
        <f t="shared" si="1"/>
        <v>0</v>
      </c>
      <c r="H31" s="33">
        <f t="shared" si="2"/>
        <v>0</v>
      </c>
      <c r="I31" s="34">
        <f t="shared" si="3"/>
        <v>0</v>
      </c>
      <c r="J31" s="35">
        <f t="shared" si="4"/>
        <v>0</v>
      </c>
      <c r="K31" s="35">
        <f t="shared" si="5"/>
        <v>0</v>
      </c>
      <c r="L31" s="36">
        <f t="shared" si="6"/>
        <v>0</v>
      </c>
      <c r="M31" s="37">
        <f t="shared" si="7"/>
        <v>0</v>
      </c>
      <c r="N31" s="38">
        <f t="shared" si="0"/>
        <v>0</v>
      </c>
    </row>
    <row r="32" spans="1:14">
      <c r="A32" s="1">
        <v>3606</v>
      </c>
      <c r="B32" s="1" t="s">
        <v>23</v>
      </c>
      <c r="D32" s="29">
        <v>7.42</v>
      </c>
      <c r="E32" s="30">
        <v>20</v>
      </c>
      <c r="F32" s="31"/>
      <c r="G32" s="32">
        <f t="shared" si="1"/>
        <v>0</v>
      </c>
      <c r="H32" s="33">
        <f t="shared" si="2"/>
        <v>0</v>
      </c>
      <c r="I32" s="34">
        <f t="shared" si="3"/>
        <v>0</v>
      </c>
      <c r="J32" s="35">
        <f t="shared" si="4"/>
        <v>0</v>
      </c>
      <c r="K32" s="35">
        <f t="shared" si="5"/>
        <v>0</v>
      </c>
      <c r="L32" s="36">
        <f t="shared" si="6"/>
        <v>0</v>
      </c>
      <c r="M32" s="37">
        <f t="shared" si="7"/>
        <v>0</v>
      </c>
      <c r="N32" s="38">
        <f t="shared" si="0"/>
        <v>0</v>
      </c>
    </row>
    <row r="33" spans="1:16">
      <c r="A33" s="1">
        <v>3610</v>
      </c>
      <c r="B33" s="1" t="s">
        <v>24</v>
      </c>
      <c r="D33" s="29">
        <v>7.42</v>
      </c>
      <c r="E33" s="30">
        <v>20</v>
      </c>
      <c r="F33" s="31"/>
      <c r="G33" s="32">
        <f t="shared" si="1"/>
        <v>0</v>
      </c>
      <c r="H33" s="33">
        <f t="shared" si="2"/>
        <v>0</v>
      </c>
      <c r="I33" s="34">
        <f t="shared" si="3"/>
        <v>0</v>
      </c>
      <c r="J33" s="35">
        <f t="shared" si="4"/>
        <v>0</v>
      </c>
      <c r="K33" s="35">
        <f t="shared" si="5"/>
        <v>0</v>
      </c>
      <c r="L33" s="36">
        <f t="shared" si="6"/>
        <v>0</v>
      </c>
      <c r="M33" s="37">
        <f t="shared" si="7"/>
        <v>0</v>
      </c>
      <c r="N33" s="38">
        <f t="shared" si="0"/>
        <v>0</v>
      </c>
    </row>
    <row r="34" spans="1:16">
      <c r="A34" s="1">
        <v>4101</v>
      </c>
      <c r="B34" s="1" t="s">
        <v>59</v>
      </c>
      <c r="D34" s="29">
        <v>0</v>
      </c>
      <c r="E34" s="30">
        <v>0</v>
      </c>
      <c r="F34" s="31"/>
      <c r="G34" s="32">
        <f t="shared" si="1"/>
        <v>0</v>
      </c>
      <c r="H34" s="33">
        <f t="shared" si="2"/>
        <v>0</v>
      </c>
      <c r="I34" s="34">
        <f t="shared" si="3"/>
        <v>0</v>
      </c>
      <c r="J34" s="35">
        <f t="shared" si="4"/>
        <v>0</v>
      </c>
      <c r="K34" s="35">
        <f t="shared" si="5"/>
        <v>0</v>
      </c>
      <c r="L34" s="36">
        <f t="shared" si="6"/>
        <v>0</v>
      </c>
      <c r="M34" s="37">
        <f t="shared" si="7"/>
        <v>0</v>
      </c>
      <c r="N34" s="38">
        <f t="shared" si="0"/>
        <v>0</v>
      </c>
    </row>
    <row r="35" spans="1:16">
      <c r="A35" s="1">
        <v>4301</v>
      </c>
      <c r="B35" s="1" t="s">
        <v>25</v>
      </c>
      <c r="D35" s="29">
        <v>0</v>
      </c>
      <c r="E35" s="30">
        <v>0</v>
      </c>
      <c r="F35" s="31"/>
      <c r="G35" s="32">
        <f t="shared" si="1"/>
        <v>0</v>
      </c>
      <c r="H35" s="33">
        <f t="shared" si="2"/>
        <v>0</v>
      </c>
      <c r="I35" s="34">
        <f t="shared" si="3"/>
        <v>0</v>
      </c>
      <c r="J35" s="35">
        <f t="shared" si="4"/>
        <v>0</v>
      </c>
      <c r="K35" s="35">
        <f t="shared" si="5"/>
        <v>0</v>
      </c>
      <c r="L35" s="36">
        <f t="shared" si="6"/>
        <v>0</v>
      </c>
      <c r="M35" s="37">
        <f t="shared" si="7"/>
        <v>0</v>
      </c>
      <c r="N35" s="38">
        <f t="shared" si="0"/>
        <v>0</v>
      </c>
    </row>
    <row r="36" spans="1:16">
      <c r="A36" s="1">
        <v>4601</v>
      </c>
      <c r="B36" s="1" t="s">
        <v>26</v>
      </c>
      <c r="D36" s="29">
        <v>12.36</v>
      </c>
      <c r="E36" s="30">
        <v>0</v>
      </c>
      <c r="F36" s="31"/>
      <c r="G36" s="32">
        <f t="shared" si="1"/>
        <v>0</v>
      </c>
      <c r="H36" s="33">
        <f t="shared" si="2"/>
        <v>0</v>
      </c>
      <c r="I36" s="34">
        <f t="shared" si="3"/>
        <v>0</v>
      </c>
      <c r="J36" s="35">
        <f t="shared" si="4"/>
        <v>0</v>
      </c>
      <c r="K36" s="35">
        <f t="shared" si="5"/>
        <v>0</v>
      </c>
      <c r="L36" s="36">
        <f t="shared" si="6"/>
        <v>0</v>
      </c>
      <c r="M36" s="37">
        <f t="shared" si="7"/>
        <v>0</v>
      </c>
      <c r="N36" s="38">
        <f t="shared" si="0"/>
        <v>0</v>
      </c>
    </row>
    <row r="37" spans="1:16">
      <c r="A37" s="1">
        <v>4604</v>
      </c>
      <c r="B37" s="1" t="s">
        <v>27</v>
      </c>
      <c r="D37" s="29">
        <v>0</v>
      </c>
      <c r="E37" s="30">
        <v>0</v>
      </c>
      <c r="F37" s="31"/>
      <c r="G37" s="32">
        <f t="shared" si="1"/>
        <v>0</v>
      </c>
      <c r="H37" s="33">
        <f t="shared" si="2"/>
        <v>0</v>
      </c>
      <c r="I37" s="34">
        <f t="shared" si="3"/>
        <v>0</v>
      </c>
      <c r="J37" s="35">
        <f t="shared" si="4"/>
        <v>0</v>
      </c>
      <c r="K37" s="35">
        <f t="shared" si="5"/>
        <v>0</v>
      </c>
      <c r="L37" s="36">
        <f t="shared" si="6"/>
        <v>0</v>
      </c>
      <c r="M37" s="37">
        <f t="shared" si="7"/>
        <v>0</v>
      </c>
      <c r="N37" s="38">
        <f t="shared" si="0"/>
        <v>0</v>
      </c>
    </row>
    <row r="38" spans="1:16">
      <c r="A38" s="40">
        <v>5101</v>
      </c>
      <c r="B38" s="40" t="s">
        <v>28</v>
      </c>
      <c r="C38" s="40"/>
      <c r="D38" s="29">
        <v>12.36</v>
      </c>
      <c r="E38" s="30"/>
      <c r="F38" s="31"/>
      <c r="G38" s="32">
        <f t="shared" si="1"/>
        <v>0</v>
      </c>
      <c r="H38" s="33"/>
      <c r="I38" s="34"/>
      <c r="J38" s="35">
        <f t="shared" si="4"/>
        <v>0</v>
      </c>
      <c r="K38" s="35"/>
      <c r="L38" s="36"/>
      <c r="M38" s="37"/>
      <c r="N38" s="38"/>
    </row>
    <row r="39" spans="1:16">
      <c r="A39" s="1">
        <v>6101</v>
      </c>
      <c r="B39" s="1" t="s">
        <v>29</v>
      </c>
      <c r="D39" s="29">
        <v>12.36</v>
      </c>
      <c r="E39" s="30">
        <v>0</v>
      </c>
      <c r="F39" s="31"/>
      <c r="G39" s="32">
        <f t="shared" si="1"/>
        <v>0</v>
      </c>
      <c r="H39" s="33">
        <f t="shared" si="2"/>
        <v>0</v>
      </c>
      <c r="I39" s="34">
        <f t="shared" si="3"/>
        <v>0</v>
      </c>
      <c r="J39" s="35">
        <f t="shared" si="4"/>
        <v>0</v>
      </c>
      <c r="K39" s="35">
        <f t="shared" si="5"/>
        <v>0</v>
      </c>
      <c r="L39" s="36">
        <f t="shared" si="6"/>
        <v>0</v>
      </c>
      <c r="M39" s="37">
        <f t="shared" si="7"/>
        <v>0</v>
      </c>
      <c r="N39" s="38">
        <f t="shared" si="0"/>
        <v>0</v>
      </c>
    </row>
    <row r="40" spans="1:16">
      <c r="A40" s="1">
        <v>6401</v>
      </c>
      <c r="B40" s="1" t="s">
        <v>30</v>
      </c>
      <c r="D40" s="29">
        <v>12.36</v>
      </c>
      <c r="E40" s="30">
        <v>0</v>
      </c>
      <c r="F40" s="31"/>
      <c r="G40" s="32">
        <f t="shared" si="1"/>
        <v>0</v>
      </c>
      <c r="H40" s="33">
        <f t="shared" si="2"/>
        <v>0</v>
      </c>
      <c r="I40" s="34">
        <f t="shared" si="3"/>
        <v>0</v>
      </c>
      <c r="J40" s="35">
        <f t="shared" si="4"/>
        <v>0</v>
      </c>
      <c r="K40" s="35">
        <f t="shared" si="5"/>
        <v>0</v>
      </c>
      <c r="L40" s="36">
        <f t="shared" si="6"/>
        <v>0</v>
      </c>
      <c r="M40" s="37">
        <f t="shared" si="7"/>
        <v>0</v>
      </c>
      <c r="N40" s="38">
        <f t="shared" si="0"/>
        <v>0</v>
      </c>
    </row>
    <row r="41" spans="1:16">
      <c r="A41" s="1">
        <v>6450</v>
      </c>
      <c r="B41" s="1" t="s">
        <v>31</v>
      </c>
      <c r="D41" s="29">
        <v>12.36</v>
      </c>
      <c r="E41" s="30">
        <v>0</v>
      </c>
      <c r="F41" s="31"/>
      <c r="G41" s="32">
        <f t="shared" si="1"/>
        <v>0</v>
      </c>
      <c r="H41" s="33">
        <f t="shared" si="2"/>
        <v>0</v>
      </c>
      <c r="I41" s="34">
        <f t="shared" si="3"/>
        <v>0</v>
      </c>
      <c r="J41" s="35">
        <f t="shared" si="4"/>
        <v>0</v>
      </c>
      <c r="K41" s="35">
        <f t="shared" si="5"/>
        <v>0</v>
      </c>
      <c r="L41" s="36">
        <f t="shared" si="6"/>
        <v>0</v>
      </c>
      <c r="M41" s="37">
        <f t="shared" si="7"/>
        <v>0</v>
      </c>
      <c r="N41" s="38">
        <f t="shared" si="0"/>
        <v>0</v>
      </c>
    </row>
    <row r="42" spans="1:16">
      <c r="A42" s="1">
        <v>7303</v>
      </c>
      <c r="B42" s="1" t="s">
        <v>32</v>
      </c>
      <c r="D42" s="29">
        <v>12.36</v>
      </c>
      <c r="E42" s="30">
        <v>0</v>
      </c>
      <c r="F42" s="31"/>
      <c r="G42" s="32">
        <f t="shared" si="1"/>
        <v>0</v>
      </c>
      <c r="H42" s="33">
        <f t="shared" si="2"/>
        <v>0</v>
      </c>
      <c r="I42" s="34">
        <f t="shared" si="3"/>
        <v>0</v>
      </c>
      <c r="J42" s="35">
        <f t="shared" si="4"/>
        <v>0</v>
      </c>
      <c r="K42" s="35">
        <f t="shared" si="5"/>
        <v>0</v>
      </c>
      <c r="L42" s="36">
        <f t="shared" si="6"/>
        <v>0</v>
      </c>
      <c r="M42" s="37">
        <f t="shared" si="7"/>
        <v>0</v>
      </c>
      <c r="N42" s="38">
        <f t="shared" si="0"/>
        <v>0</v>
      </c>
    </row>
    <row r="43" spans="1:16" ht="15.75" thickBot="1">
      <c r="A43" s="1">
        <v>7353</v>
      </c>
      <c r="B43" s="1" t="s">
        <v>33</v>
      </c>
      <c r="D43" s="29">
        <v>12.36</v>
      </c>
      <c r="E43" s="30">
        <v>0</v>
      </c>
      <c r="F43" s="31"/>
      <c r="G43" s="32">
        <f t="shared" si="1"/>
        <v>0</v>
      </c>
      <c r="H43" s="33"/>
      <c r="I43" s="34">
        <f t="shared" si="3"/>
        <v>0</v>
      </c>
      <c r="J43" s="35">
        <f t="shared" si="4"/>
        <v>0</v>
      </c>
      <c r="K43" s="35">
        <f t="shared" si="5"/>
        <v>0</v>
      </c>
      <c r="L43" s="36">
        <f t="shared" si="6"/>
        <v>0</v>
      </c>
      <c r="M43" s="37">
        <f t="shared" si="7"/>
        <v>0</v>
      </c>
      <c r="N43" s="38">
        <f t="shared" si="0"/>
        <v>0</v>
      </c>
    </row>
    <row r="44" spans="1:16" ht="15.75" thickBot="1">
      <c r="A44" s="41" t="s">
        <v>34</v>
      </c>
      <c r="B44" s="42"/>
      <c r="C44" s="1">
        <f>SUM(C6:C43)</f>
        <v>0</v>
      </c>
      <c r="D44" s="43"/>
      <c r="E44" s="44"/>
      <c r="F44" s="45"/>
      <c r="G44" s="46">
        <f t="shared" ref="G44:N44" si="8">SUM(G6:G43)</f>
        <v>0</v>
      </c>
      <c r="H44" s="47">
        <f t="shared" si="8"/>
        <v>0</v>
      </c>
      <c r="I44" s="47">
        <f t="shared" si="8"/>
        <v>0</v>
      </c>
      <c r="J44" s="47">
        <f t="shared" si="8"/>
        <v>0</v>
      </c>
      <c r="K44" s="47">
        <f t="shared" si="8"/>
        <v>0</v>
      </c>
      <c r="L44" s="47">
        <f t="shared" si="8"/>
        <v>0</v>
      </c>
      <c r="M44" s="47">
        <f>SUM(M6:M43)+O48</f>
        <v>0</v>
      </c>
      <c r="N44" s="48">
        <f t="shared" si="8"/>
        <v>0</v>
      </c>
      <c r="O44" t="s">
        <v>49</v>
      </c>
    </row>
    <row r="45" spans="1:16">
      <c r="A45" s="49">
        <v>8002</v>
      </c>
      <c r="B45" s="49" t="s">
        <v>35</v>
      </c>
      <c r="C45" s="49"/>
      <c r="D45" s="50"/>
      <c r="E45" s="50"/>
      <c r="F45" s="51"/>
      <c r="G45" s="52"/>
      <c r="H45" s="53"/>
      <c r="I45" s="53">
        <f>C49+C50</f>
        <v>0</v>
      </c>
      <c r="J45" s="53">
        <f>C53+C54+C56</f>
        <v>0</v>
      </c>
      <c r="K45" s="53">
        <f>C51+C52+C57+C58</f>
        <v>0</v>
      </c>
      <c r="L45" s="53">
        <f>C55</f>
        <v>0</v>
      </c>
      <c r="M45" s="53">
        <f>C45+C46+C48</f>
        <v>0</v>
      </c>
      <c r="N45" s="53">
        <f>C47</f>
        <v>0</v>
      </c>
      <c r="O45" s="51" t="s">
        <v>50</v>
      </c>
    </row>
    <row r="46" spans="1:16">
      <c r="A46" s="49">
        <v>8003</v>
      </c>
      <c r="B46" s="49" t="s">
        <v>36</v>
      </c>
      <c r="C46" s="49"/>
      <c r="D46" s="50"/>
      <c r="E46" s="50"/>
      <c r="F46" s="51"/>
      <c r="G46" s="52"/>
      <c r="H46" s="53"/>
      <c r="I46" s="53">
        <f>I44-I45</f>
        <v>0</v>
      </c>
      <c r="J46" s="53">
        <f>J44-J45</f>
        <v>0</v>
      </c>
      <c r="K46" s="53">
        <f>K44-K45</f>
        <v>0</v>
      </c>
      <c r="L46" s="53">
        <f>L44-L45</f>
        <v>0</v>
      </c>
      <c r="M46" s="53">
        <f>M44-M45</f>
        <v>0</v>
      </c>
      <c r="N46" s="53">
        <f>N44-N45</f>
        <v>0</v>
      </c>
      <c r="O46" s="51" t="s">
        <v>51</v>
      </c>
    </row>
    <row r="47" spans="1:16">
      <c r="A47" s="49">
        <v>8004</v>
      </c>
      <c r="B47" s="49" t="s">
        <v>37</v>
      </c>
      <c r="C47" s="49"/>
      <c r="D47" s="50"/>
      <c r="E47" s="50"/>
      <c r="F47" s="51"/>
      <c r="G47" s="52"/>
      <c r="H47" s="53"/>
      <c r="I47" s="53"/>
      <c r="J47" s="53"/>
      <c r="K47" s="53"/>
      <c r="L47" s="53"/>
      <c r="M47" s="53"/>
      <c r="N47" s="53"/>
      <c r="O47" s="51"/>
    </row>
    <row r="48" spans="1:16">
      <c r="A48" s="49">
        <v>8018</v>
      </c>
      <c r="B48" s="49" t="s">
        <v>38</v>
      </c>
      <c r="C48" s="49"/>
      <c r="D48" s="50"/>
      <c r="E48" s="50"/>
      <c r="F48" s="51"/>
      <c r="G48" s="52"/>
      <c r="H48" s="53"/>
      <c r="I48" s="53"/>
      <c r="J48" s="53"/>
      <c r="K48" s="53"/>
      <c r="L48" s="53"/>
      <c r="M48" s="53">
        <f>C48*100/15</f>
        <v>0</v>
      </c>
      <c r="N48" s="53">
        <f>M48*14%</f>
        <v>0</v>
      </c>
      <c r="O48" s="54">
        <f>C48-N48</f>
        <v>0</v>
      </c>
      <c r="P48" s="55">
        <f>M46+O48</f>
        <v>0</v>
      </c>
    </row>
    <row r="49" spans="1:15">
      <c r="A49" s="49">
        <v>8020</v>
      </c>
      <c r="B49" s="49" t="s">
        <v>39</v>
      </c>
      <c r="C49" s="49"/>
      <c r="D49" s="50"/>
      <c r="E49" s="50"/>
      <c r="F49" s="51"/>
      <c r="G49" s="52"/>
      <c r="H49" s="53"/>
      <c r="I49" s="53"/>
      <c r="J49" s="53"/>
      <c r="K49" s="53"/>
      <c r="L49" s="53"/>
      <c r="M49" s="53"/>
      <c r="N49" s="53"/>
      <c r="O49" s="51"/>
    </row>
    <row r="50" spans="1:15">
      <c r="A50" s="49">
        <v>8021</v>
      </c>
      <c r="B50" s="49" t="s">
        <v>40</v>
      </c>
      <c r="C50" s="49"/>
      <c r="D50" s="50"/>
      <c r="E50" s="50"/>
      <c r="F50" s="51"/>
      <c r="G50" s="52"/>
      <c r="H50" s="53"/>
      <c r="I50" s="53"/>
      <c r="J50" s="53"/>
      <c r="K50" s="53"/>
      <c r="L50" s="53"/>
      <c r="M50" s="53"/>
      <c r="N50" s="53"/>
      <c r="O50" s="51"/>
    </row>
    <row r="51" spans="1:15">
      <c r="A51" s="49">
        <v>8022</v>
      </c>
      <c r="B51" s="49" t="s">
        <v>41</v>
      </c>
      <c r="C51" s="49"/>
      <c r="D51" s="50"/>
      <c r="E51" s="50"/>
      <c r="F51" s="51"/>
      <c r="G51" s="52"/>
      <c r="H51" s="53"/>
      <c r="I51" s="53"/>
      <c r="J51" s="53"/>
      <c r="K51" s="53"/>
      <c r="L51" s="53"/>
      <c r="M51" s="53"/>
      <c r="N51" s="53"/>
      <c r="O51" s="51"/>
    </row>
    <row r="52" spans="1:15">
      <c r="A52" s="49">
        <v>8023</v>
      </c>
      <c r="B52" s="49" t="s">
        <v>42</v>
      </c>
      <c r="C52" s="49"/>
      <c r="D52" s="50"/>
      <c r="E52" s="50"/>
      <c r="F52" s="51"/>
      <c r="G52" s="52"/>
      <c r="H52" s="53"/>
      <c r="I52" s="53"/>
      <c r="J52" s="53"/>
      <c r="K52" s="53"/>
      <c r="L52" s="53"/>
      <c r="M52" s="53"/>
      <c r="N52" s="53"/>
      <c r="O52" s="51"/>
    </row>
    <row r="53" spans="1:15">
      <c r="A53" s="49">
        <v>8024</v>
      </c>
      <c r="B53" s="49" t="s">
        <v>43</v>
      </c>
      <c r="C53" s="49"/>
      <c r="D53" s="50"/>
      <c r="E53" s="50"/>
      <c r="F53" s="51"/>
      <c r="G53" s="52"/>
      <c r="H53" s="53"/>
      <c r="I53" s="53"/>
      <c r="J53" s="53"/>
      <c r="K53" s="53"/>
      <c r="L53" s="53"/>
      <c r="M53" s="53"/>
      <c r="N53" s="53"/>
      <c r="O53" s="51"/>
    </row>
    <row r="54" spans="1:15">
      <c r="A54" s="49">
        <v>8025</v>
      </c>
      <c r="B54" s="49" t="s">
        <v>44</v>
      </c>
      <c r="C54" s="49"/>
      <c r="D54" s="50"/>
      <c r="E54" s="50"/>
      <c r="F54" s="51"/>
      <c r="G54" s="52"/>
      <c r="H54" s="53"/>
      <c r="I54" s="53"/>
      <c r="J54" s="53"/>
      <c r="K54" s="53"/>
      <c r="L54" s="53"/>
      <c r="M54" s="53"/>
      <c r="N54" s="53"/>
      <c r="O54" s="51"/>
    </row>
    <row r="55" spans="1:15">
      <c r="A55" s="49">
        <v>8026</v>
      </c>
      <c r="B55" s="49" t="s">
        <v>45</v>
      </c>
      <c r="C55" s="49"/>
      <c r="D55" s="50"/>
      <c r="E55" s="50"/>
      <c r="F55" s="51"/>
      <c r="G55" s="52"/>
      <c r="H55" s="53"/>
      <c r="I55" s="53"/>
      <c r="J55" s="53"/>
      <c r="K55" s="53"/>
      <c r="L55" s="53"/>
      <c r="M55" s="53"/>
      <c r="N55" s="53"/>
      <c r="O55" s="51"/>
    </row>
    <row r="56" spans="1:15">
      <c r="A56" s="49">
        <v>8027</v>
      </c>
      <c r="B56" s="49" t="s">
        <v>46</v>
      </c>
      <c r="C56" s="49"/>
      <c r="D56" s="50"/>
      <c r="E56" s="50"/>
      <c r="F56" s="51"/>
      <c r="G56" s="52"/>
      <c r="H56" s="53"/>
      <c r="I56" s="53"/>
      <c r="J56" s="53"/>
      <c r="K56" s="53"/>
      <c r="L56" s="53"/>
      <c r="M56" s="53"/>
      <c r="N56" s="53"/>
      <c r="O56" s="51"/>
    </row>
    <row r="57" spans="1:15">
      <c r="A57" s="49">
        <v>8067</v>
      </c>
      <c r="B57" s="49" t="s">
        <v>47</v>
      </c>
      <c r="C57" s="49"/>
      <c r="D57" s="50"/>
      <c r="E57" s="50"/>
      <c r="F57" s="51"/>
      <c r="G57" s="52"/>
      <c r="H57" s="53"/>
      <c r="I57" s="53"/>
      <c r="J57" s="53"/>
      <c r="K57" s="53"/>
      <c r="L57" s="53"/>
      <c r="M57" s="53"/>
      <c r="N57" s="53"/>
      <c r="O57" s="51"/>
    </row>
    <row r="58" spans="1:15">
      <c r="A58" s="49">
        <v>8071</v>
      </c>
      <c r="B58" s="49" t="s">
        <v>48</v>
      </c>
      <c r="C58" s="49"/>
      <c r="D58" s="50"/>
      <c r="E58" s="50"/>
      <c r="F58" s="51"/>
      <c r="G58" s="52"/>
      <c r="H58" s="53"/>
      <c r="I58" s="53"/>
      <c r="J58" s="53"/>
      <c r="K58" s="53"/>
      <c r="L58" s="53"/>
      <c r="M58" s="53"/>
      <c r="N58" s="53"/>
      <c r="O58" s="51"/>
    </row>
    <row r="59" spans="1:15">
      <c r="A59" s="49" t="s">
        <v>34</v>
      </c>
      <c r="B59" s="49"/>
      <c r="C59" s="49">
        <f>SUM(C45:C58)</f>
        <v>0</v>
      </c>
      <c r="D59" s="50"/>
      <c r="E59" s="50"/>
      <c r="F59" s="51"/>
      <c r="G59" s="52"/>
      <c r="H59" s="53"/>
      <c r="I59" s="56"/>
      <c r="J59" s="56"/>
      <c r="K59" s="53"/>
      <c r="L59" s="53"/>
      <c r="M59" s="53"/>
      <c r="N59" s="56"/>
      <c r="O59" s="51"/>
    </row>
    <row r="60" spans="1:15">
      <c r="D60" s="50"/>
      <c r="E60" s="50"/>
      <c r="F60" s="51"/>
      <c r="G60" s="52"/>
      <c r="H60" s="53"/>
      <c r="I60" s="53"/>
      <c r="J60" s="53"/>
      <c r="K60" s="53"/>
      <c r="L60" s="53"/>
      <c r="M60" s="53"/>
      <c r="N60" s="53"/>
      <c r="O60" s="51"/>
    </row>
    <row r="61" spans="1:15">
      <c r="D61" s="50"/>
      <c r="E61" s="50"/>
      <c r="F61" s="51"/>
      <c r="G61" s="52"/>
      <c r="H61" s="53"/>
      <c r="I61" s="53"/>
      <c r="J61" s="53"/>
      <c r="K61" s="53"/>
      <c r="L61" s="53"/>
      <c r="M61" s="53"/>
      <c r="N61" s="53"/>
      <c r="O61" s="51"/>
    </row>
    <row r="62" spans="1:15">
      <c r="D62" s="50"/>
      <c r="E62" s="50"/>
      <c r="F62" s="51"/>
      <c r="G62" s="52"/>
      <c r="H62" s="53"/>
      <c r="I62" s="53"/>
      <c r="J62" s="53"/>
      <c r="K62" s="53"/>
      <c r="L62" s="53"/>
      <c r="M62" s="53"/>
      <c r="N62" s="53"/>
      <c r="O62" s="51"/>
    </row>
    <row r="63" spans="1:15">
      <c r="D63" s="50"/>
      <c r="E63" s="50"/>
      <c r="F63" s="51"/>
      <c r="G63" s="52"/>
      <c r="H63" s="53"/>
      <c r="I63" s="53"/>
      <c r="J63" s="53"/>
      <c r="K63" s="53"/>
      <c r="L63" s="53"/>
      <c r="M63" s="53"/>
      <c r="N63" s="53"/>
      <c r="O63" s="51"/>
    </row>
    <row r="64" spans="1:15">
      <c r="N64" s="4">
        <f t="shared" ref="N64:N69" si="9">IF(E64=20,H64,0)</f>
        <v>0</v>
      </c>
    </row>
    <row r="65" spans="14:14">
      <c r="N65" s="4">
        <f t="shared" si="9"/>
        <v>0</v>
      </c>
    </row>
    <row r="66" spans="14:14">
      <c r="N66" s="4">
        <f t="shared" si="9"/>
        <v>0</v>
      </c>
    </row>
    <row r="67" spans="14:14">
      <c r="N67" s="4">
        <f t="shared" si="9"/>
        <v>0</v>
      </c>
    </row>
    <row r="68" spans="14:14">
      <c r="N68" s="4">
        <f t="shared" si="9"/>
        <v>0</v>
      </c>
    </row>
    <row r="69" spans="14:14">
      <c r="N69" s="4">
        <f t="shared" si="9"/>
        <v>0</v>
      </c>
    </row>
  </sheetData>
  <sheetProtection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jmku</dc:creator>
  <cp:lastModifiedBy>jmku</cp:lastModifiedBy>
  <dcterms:created xsi:type="dcterms:W3CDTF">2012-06-20T07:31:22Z</dcterms:created>
  <dcterms:modified xsi:type="dcterms:W3CDTF">2012-06-20T08:50:02Z</dcterms:modified>
</cp:coreProperties>
</file>