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Balance Sheet" sheetId="1" r:id="rId1"/>
    <sheet name="Profit &amp; Loss" sheetId="2" r:id="rId2"/>
    <sheet name="notes 3 to 27" sheetId="3" r:id="rId3"/>
    <sheet name="note 15" sheetId="4" r:id="rId4"/>
  </sheets>
  <externalReferences>
    <externalReference r:id="rId5"/>
  </externalReferences>
  <definedNames>
    <definedName name="_xlnm.Print_Area" localSheetId="0">'Balance Sheet'!$A$2:$G$74</definedName>
    <definedName name="_xlnm.Print_Area" localSheetId="1">'Profit &amp; Loss'!$A$3:$H$61</definedName>
  </definedNames>
  <calcPr calcId="124519"/>
</workbook>
</file>

<file path=xl/calcChain.xml><?xml version="1.0" encoding="utf-8"?>
<calcChain xmlns="http://schemas.openxmlformats.org/spreadsheetml/2006/main">
  <c r="F54" i="1"/>
  <c r="E54"/>
  <c r="F53"/>
  <c r="E53"/>
  <c r="F52"/>
  <c r="E52"/>
  <c r="F51"/>
  <c r="E51"/>
  <c r="F50"/>
  <c r="E50"/>
  <c r="F45"/>
  <c r="E45"/>
  <c r="F44"/>
  <c r="E44"/>
  <c r="F42"/>
  <c r="E42"/>
  <c r="F40"/>
  <c r="E40"/>
  <c r="F38"/>
  <c r="E38"/>
  <c r="D19" i="4"/>
  <c r="F28" i="1"/>
  <c r="F27"/>
  <c r="F26"/>
  <c r="F25"/>
  <c r="E28"/>
  <c r="E27"/>
  <c r="E26"/>
  <c r="E25"/>
  <c r="F16"/>
  <c r="E16"/>
  <c r="F13"/>
  <c r="E13"/>
  <c r="G16" i="2"/>
  <c r="F16"/>
  <c r="E501" i="3"/>
  <c r="F609"/>
  <c r="G27" i="2" s="1"/>
  <c r="E609" i="3"/>
  <c r="F27" i="2" s="1"/>
  <c r="F604" i="3"/>
  <c r="G29" i="2" s="1"/>
  <c r="F589" i="3"/>
  <c r="E589"/>
  <c r="F579"/>
  <c r="E579"/>
  <c r="F572"/>
  <c r="E572"/>
  <c r="F554"/>
  <c r="F557" s="1"/>
  <c r="G21" i="2" s="1"/>
  <c r="E554" i="3"/>
  <c r="E557" s="1"/>
  <c r="F21" i="2" s="1"/>
  <c r="F538" i="3"/>
  <c r="F540" s="1"/>
  <c r="G20" i="2" s="1"/>
  <c r="E538" i="3"/>
  <c r="E540" s="1"/>
  <c r="F20" i="2" s="1"/>
  <c r="F524" i="3"/>
  <c r="E524"/>
  <c r="F523"/>
  <c r="E523"/>
  <c r="F522"/>
  <c r="F526" s="1"/>
  <c r="G19" i="2" s="1"/>
  <c r="E522" i="3"/>
  <c r="E526" s="1"/>
  <c r="F19" i="2" s="1"/>
  <c r="F510" i="3"/>
  <c r="E509"/>
  <c r="E507"/>
  <c r="F504"/>
  <c r="E503"/>
  <c r="E504" s="1"/>
  <c r="F486"/>
  <c r="E486"/>
  <c r="F477"/>
  <c r="G13" i="2" s="1"/>
  <c r="E477" i="3"/>
  <c r="F13" i="2" s="1"/>
  <c r="F466" i="3"/>
  <c r="E466"/>
  <c r="F459"/>
  <c r="E459"/>
  <c r="D108"/>
  <c r="E11" i="4"/>
  <c r="F376" i="3"/>
  <c r="F379"/>
  <c r="E379"/>
  <c r="E376"/>
  <c r="H364"/>
  <c r="G364"/>
  <c r="F443"/>
  <c r="F445" s="1"/>
  <c r="E443"/>
  <c r="E445" s="1"/>
  <c r="H430"/>
  <c r="H429"/>
  <c r="H428"/>
  <c r="H427"/>
  <c r="H426"/>
  <c r="G432"/>
  <c r="H424"/>
  <c r="H416"/>
  <c r="G416"/>
  <c r="F332"/>
  <c r="E332"/>
  <c r="F334"/>
  <c r="F336" s="1"/>
  <c r="F350"/>
  <c r="E350"/>
  <c r="E316"/>
  <c r="D316"/>
  <c r="F29" i="4"/>
  <c r="E29"/>
  <c r="D29"/>
  <c r="G27"/>
  <c r="G29" s="1"/>
  <c r="K20"/>
  <c r="J20"/>
  <c r="I20"/>
  <c r="H20"/>
  <c r="F20"/>
  <c r="E20"/>
  <c r="D20"/>
  <c r="G18"/>
  <c r="G20" s="1"/>
  <c r="L17"/>
  <c r="K17"/>
  <c r="J17"/>
  <c r="I17"/>
  <c r="H17"/>
  <c r="E17"/>
  <c r="F16"/>
  <c r="F17" s="1"/>
  <c r="D16"/>
  <c r="D17" s="1"/>
  <c r="J14"/>
  <c r="I14"/>
  <c r="H14"/>
  <c r="F14"/>
  <c r="D14"/>
  <c r="M13"/>
  <c r="K13"/>
  <c r="G13"/>
  <c r="M12"/>
  <c r="K12"/>
  <c r="G12"/>
  <c r="M11"/>
  <c r="K11"/>
  <c r="E14"/>
  <c r="M10"/>
  <c r="K10"/>
  <c r="G10"/>
  <c r="M9"/>
  <c r="K9"/>
  <c r="G9"/>
  <c r="H281" i="3"/>
  <c r="E281"/>
  <c r="D281"/>
  <c r="H253"/>
  <c r="F253"/>
  <c r="D253"/>
  <c r="E251"/>
  <c r="E249"/>
  <c r="H220"/>
  <c r="F220"/>
  <c r="E220"/>
  <c r="F22" i="1" s="1"/>
  <c r="D220" i="3"/>
  <c r="E22" i="1" s="1"/>
  <c r="F204" i="3"/>
  <c r="F21" i="1" s="1"/>
  <c r="E204" i="3"/>
  <c r="E21" i="1" s="1"/>
  <c r="E185" i="3"/>
  <c r="F20" i="1" s="1"/>
  <c r="D185" i="3"/>
  <c r="E20" i="1" s="1"/>
  <c r="H151" i="3"/>
  <c r="G151"/>
  <c r="F19" i="1" s="1"/>
  <c r="F151" i="3"/>
  <c r="E151"/>
  <c r="E19" i="1" s="1"/>
  <c r="H147" i="3"/>
  <c r="F147"/>
  <c r="E147"/>
  <c r="G147"/>
  <c r="E96"/>
  <c r="E604" l="1"/>
  <c r="F29" i="2" s="1"/>
  <c r="E334" i="3"/>
  <c r="E336" s="1"/>
  <c r="F511"/>
  <c r="F513" s="1"/>
  <c r="G18" i="2" s="1"/>
  <c r="H432" i="3"/>
  <c r="H433" s="1"/>
  <c r="H436" s="1"/>
  <c r="E510"/>
  <c r="E511" s="1"/>
  <c r="E513" s="1"/>
  <c r="F18" i="2" s="1"/>
  <c r="E468" i="3"/>
  <c r="F12" i="2" s="1"/>
  <c r="E590" i="3"/>
  <c r="F24" i="2" s="1"/>
  <c r="F468" i="3"/>
  <c r="G12" i="2" s="1"/>
  <c r="F590" i="3"/>
  <c r="G24" i="2" s="1"/>
  <c r="F621" i="3"/>
  <c r="G43" i="2" s="1"/>
  <c r="E621" i="3"/>
  <c r="F43" i="2" s="1"/>
  <c r="L13" i="4"/>
  <c r="M14"/>
  <c r="G433" i="3"/>
  <c r="G434" s="1"/>
  <c r="K14" i="4"/>
  <c r="F19"/>
  <c r="L10"/>
  <c r="G11"/>
  <c r="H19"/>
  <c r="J19"/>
  <c r="G14"/>
  <c r="L12"/>
  <c r="I19"/>
  <c r="K19"/>
  <c r="E19"/>
  <c r="L9"/>
  <c r="M16"/>
  <c r="M17" s="1"/>
  <c r="G16"/>
  <c r="G17" s="1"/>
  <c r="E253" i="3"/>
  <c r="D105"/>
  <c r="F278"/>
  <c r="F277"/>
  <c r="F239"/>
  <c r="F234"/>
  <c r="E232"/>
  <c r="E230"/>
  <c r="D237"/>
  <c r="E300"/>
  <c r="E299"/>
  <c r="E294"/>
  <c r="E293"/>
  <c r="H302"/>
  <c r="E292"/>
  <c r="D164"/>
  <c r="D165" s="1"/>
  <c r="F163"/>
  <c r="H160"/>
  <c r="E158"/>
  <c r="E160" s="1"/>
  <c r="E164" s="1"/>
  <c r="E165" s="1"/>
  <c r="H109"/>
  <c r="D107"/>
  <c r="G107" s="1"/>
  <c r="E109"/>
  <c r="D106"/>
  <c r="F109"/>
  <c r="F96"/>
  <c r="F90"/>
  <c r="E90"/>
  <c r="F85"/>
  <c r="F80"/>
  <c r="E80"/>
  <c r="D70"/>
  <c r="E64"/>
  <c r="E61"/>
  <c r="D53"/>
  <c r="F42"/>
  <c r="E42"/>
  <c r="F18"/>
  <c r="F13"/>
  <c r="F11"/>
  <c r="F46" i="1"/>
  <c r="D43"/>
  <c r="F23"/>
  <c r="G14" i="2"/>
  <c r="F14"/>
  <c r="E45"/>
  <c r="C45"/>
  <c r="G38"/>
  <c r="F38"/>
  <c r="C46"/>
  <c r="E55" i="1"/>
  <c r="E46"/>
  <c r="F29"/>
  <c r="E23"/>
  <c r="F5"/>
  <c r="E623" i="3" l="1"/>
  <c r="F623"/>
  <c r="G436"/>
  <c r="F281"/>
  <c r="G19" i="4"/>
  <c r="L14"/>
  <c r="L19" s="1"/>
  <c r="M19"/>
  <c r="L18"/>
  <c r="L20" s="1"/>
  <c r="H237" i="3"/>
  <c r="H239" s="1"/>
  <c r="F158"/>
  <c r="F160" s="1"/>
  <c r="E14"/>
  <c r="E19"/>
  <c r="E11" i="1" s="1"/>
  <c r="E85" i="3"/>
  <c r="E98" s="1"/>
  <c r="E12" i="1" s="1"/>
  <c r="G105" i="3"/>
  <c r="G106"/>
  <c r="G108"/>
  <c r="F98"/>
  <c r="F12" i="1" s="1"/>
  <c r="F165" i="3"/>
  <c r="E302"/>
  <c r="D239"/>
  <c r="E237"/>
  <c r="E239" s="1"/>
  <c r="E70"/>
  <c r="F12"/>
  <c r="F14" s="1"/>
  <c r="F17"/>
  <c r="F19" s="1"/>
  <c r="F11" i="1" s="1"/>
  <c r="D109" i="3"/>
  <c r="H165"/>
  <c r="F292"/>
  <c r="F298"/>
  <c r="F299"/>
  <c r="F300"/>
  <c r="D302"/>
  <c r="H234"/>
  <c r="F164"/>
  <c r="E229"/>
  <c r="E234" s="1"/>
  <c r="D234"/>
  <c r="G23" i="2"/>
  <c r="G25" s="1"/>
  <c r="G26" s="1"/>
  <c r="F23"/>
  <c r="E57" i="1"/>
  <c r="E29"/>
  <c r="F55"/>
  <c r="F57" s="1"/>
  <c r="F14" l="1"/>
  <c r="F31" s="1"/>
  <c r="E14"/>
  <c r="E31" s="1"/>
  <c r="E58" s="1"/>
  <c r="F25" i="2"/>
  <c r="F26" s="1"/>
  <c r="F28" s="1"/>
  <c r="F30" s="1"/>
  <c r="F34" s="1"/>
  <c r="F626" i="3"/>
  <c r="G44" i="2" s="1"/>
  <c r="E626" i="3"/>
  <c r="F44" i="2" s="1"/>
  <c r="G109" i="3"/>
  <c r="F302"/>
  <c r="G28" i="2"/>
  <c r="F58" i="1"/>
  <c r="G30" i="2" l="1"/>
  <c r="G34" s="1"/>
  <c r="F40"/>
  <c r="G40" l="1"/>
</calcChain>
</file>

<file path=xl/sharedStrings.xml><?xml version="1.0" encoding="utf-8"?>
<sst xmlns="http://schemas.openxmlformats.org/spreadsheetml/2006/main" count="800" uniqueCount="458">
  <si>
    <t>Balance Sheet As At March 31, 2012</t>
  </si>
  <si>
    <t>Particulars</t>
  </si>
  <si>
    <t>Note No.</t>
  </si>
  <si>
    <t>As at</t>
  </si>
  <si>
    <t>March 31, 2012
(Rupees)</t>
  </si>
  <si>
    <t>March 31, 2011
(Rupees)</t>
  </si>
  <si>
    <t>I.</t>
  </si>
  <si>
    <t>Equity and Liabilities</t>
  </si>
  <si>
    <t>Shareholders’ funds</t>
  </si>
  <si>
    <t>Non-current liabilities</t>
  </si>
  <si>
    <t>Current liabilities</t>
  </si>
  <si>
    <t>TOTAL</t>
  </si>
  <si>
    <t>II.</t>
  </si>
  <si>
    <t>Assets</t>
  </si>
  <si>
    <t>Non-current assets</t>
  </si>
  <si>
    <t>Current assets</t>
  </si>
  <si>
    <t>Summary of Significant Accounting Policies</t>
  </si>
  <si>
    <t>As per our report of even date</t>
  </si>
  <si>
    <t>FOR &amp; ON BEHALF OF THE BOARD</t>
  </si>
  <si>
    <t>Managing Director</t>
  </si>
  <si>
    <t>Partner</t>
  </si>
  <si>
    <t>Director</t>
  </si>
  <si>
    <t>Place : New Delhi</t>
  </si>
  <si>
    <t>Date: 29.05.2012</t>
  </si>
  <si>
    <t>Statement of Profit &amp; Loss  for the Year Ended March 31, 2012</t>
  </si>
  <si>
    <t>Year ended 31st March 2012
(Rupees)</t>
  </si>
  <si>
    <t>Year ended 31st March 2011
(Rupees)</t>
  </si>
  <si>
    <t>A</t>
  </si>
  <si>
    <t>Continuing Operations</t>
  </si>
  <si>
    <t>Income</t>
  </si>
  <si>
    <t xml:space="preserve"> Revenue from operations (gross)</t>
  </si>
  <si>
    <t xml:space="preserve"> Other income</t>
  </si>
  <si>
    <t>III.</t>
  </si>
  <si>
    <t xml:space="preserve"> Total Revenue  (I +II )</t>
  </si>
  <si>
    <t>IV.</t>
  </si>
  <si>
    <t xml:space="preserve"> Expenses:</t>
  </si>
  <si>
    <t xml:space="preserve">       Less : Recoupment of Revaluation Reserve</t>
  </si>
  <si>
    <t xml:space="preserve"> Total expenses</t>
  </si>
  <si>
    <t>V.</t>
  </si>
  <si>
    <t xml:space="preserve"> Profit before exceptional and extraordinary items and tax ( III -IV)</t>
  </si>
  <si>
    <t>VI.</t>
  </si>
  <si>
    <t xml:space="preserve"> Exceptional items</t>
  </si>
  <si>
    <t>VII.</t>
  </si>
  <si>
    <t xml:space="preserve"> Profit before extraordinary items and tax  ( V-VI)</t>
  </si>
  <si>
    <t>VIII.</t>
  </si>
  <si>
    <t xml:space="preserve"> Extraordinary Items</t>
  </si>
  <si>
    <t>IX.</t>
  </si>
  <si>
    <t xml:space="preserve"> Profit before tax  (VII-VIII)</t>
  </si>
  <si>
    <t>X</t>
  </si>
  <si>
    <t xml:space="preserve"> Tax expense:</t>
  </si>
  <si>
    <t>XI</t>
  </si>
  <si>
    <t xml:space="preserve"> Profit (Loss) for the period from continuing operations (IX-X)</t>
  </si>
  <si>
    <t>B</t>
  </si>
  <si>
    <t>Discontinuing Operations</t>
  </si>
  <si>
    <t>XII</t>
  </si>
  <si>
    <t xml:space="preserve"> Profit/(loss) from discontinuing operations</t>
  </si>
  <si>
    <t>XIII</t>
  </si>
  <si>
    <t xml:space="preserve"> Tax expense of discontinuing operations</t>
  </si>
  <si>
    <t>XIV</t>
  </si>
  <si>
    <t xml:space="preserve"> Profit/(loss) from Discontinuing operations (after tax)  (XII-XIII)</t>
  </si>
  <si>
    <t>C</t>
  </si>
  <si>
    <t>Total Operations</t>
  </si>
  <si>
    <t>XV</t>
  </si>
  <si>
    <t xml:space="preserve"> Profit (Loss) for the period  (XI-XIV)</t>
  </si>
  <si>
    <t>XVI</t>
  </si>
  <si>
    <t xml:space="preserve"> Earnings per equity share:</t>
  </si>
  <si>
    <t>Regd Office :</t>
  </si>
  <si>
    <t>XYZ &amp; Ltd.</t>
  </si>
  <si>
    <t>For and on behalf of M/s ABC &amp; Co.</t>
  </si>
  <si>
    <t>Chartered Accountants (ABC 00000N)</t>
  </si>
  <si>
    <t>qwerty keypad</t>
  </si>
  <si>
    <t>M.No. 00000</t>
  </si>
  <si>
    <t>opqr</t>
  </si>
  <si>
    <t>ertu</t>
  </si>
  <si>
    <t>( a ) Share capital</t>
  </si>
  <si>
    <t>( b ) Reserves and surplus</t>
  </si>
  <si>
    <t>( a ) Long-term borrowings</t>
  </si>
  <si>
    <t>( a ) Short-term borrowings</t>
  </si>
  <si>
    <t>( b ) Trade payables</t>
  </si>
  <si>
    <t>( c ) Other current liabilities</t>
  </si>
  <si>
    <t>( d ) Short-term provisions</t>
  </si>
  <si>
    <t>( 1 )</t>
  </si>
  <si>
    <t>( 2 )</t>
  </si>
  <si>
    <t>( 3 )</t>
  </si>
  <si>
    <t>( a ) Fixed assets</t>
  </si>
  <si>
    <t>( b ) Non-current investments</t>
  </si>
  <si>
    <t>( a )</t>
  </si>
  <si>
    <t>( b )</t>
  </si>
  <si>
    <t>Cost of raw materials and Components Consumed</t>
  </si>
  <si>
    <t>(Increase) / Decrease in inventories of finished goods and work-in-progress</t>
  </si>
  <si>
    <t>( c )</t>
  </si>
  <si>
    <t>( d )</t>
  </si>
  <si>
    <t>( e )</t>
  </si>
  <si>
    <t>Finance costs</t>
  </si>
  <si>
    <t>Employee benefits expense</t>
  </si>
  <si>
    <t>( f )</t>
  </si>
  <si>
    <t>Other expenses</t>
  </si>
  <si>
    <t>Current tax expense</t>
  </si>
  <si>
    <t>Deferred tax</t>
  </si>
  <si>
    <t>(i) Earnings per share (of Rs. 00/- each):</t>
  </si>
  <si>
    <t>Basic</t>
  </si>
  <si>
    <t>Diluted</t>
  </si>
  <si>
    <t>( c ) Money received against share warants</t>
  </si>
  <si>
    <t>Share application money pending for allotment</t>
  </si>
  <si>
    <t>( 4 )</t>
  </si>
  <si>
    <t>( c ) Other Long term liabilities</t>
  </si>
  <si>
    <t>( d ) Long-term provisions</t>
  </si>
  <si>
    <t>( b ) Deferred tax liabilities (Net)</t>
  </si>
  <si>
    <t>( ii ) Intangible assets</t>
  </si>
  <si>
    <t>( i ) Tangible assets</t>
  </si>
  <si>
    <t>( iii ) Capital work-in-progress</t>
  </si>
  <si>
    <t>( iv ) Intangible assets under devlopment</t>
  </si>
  <si>
    <t>( c ) Deferred tax Assets (Net)</t>
  </si>
  <si>
    <t>( d ) Long-term loans and advances</t>
  </si>
  <si>
    <t>( e ) Other non-current assets</t>
  </si>
  <si>
    <t>( a ) Current Investment</t>
  </si>
  <si>
    <t>( b ) Inventories</t>
  </si>
  <si>
    <t>( c ) Trade receivables</t>
  </si>
  <si>
    <t>( d ) Cash and cash equivalents</t>
  </si>
  <si>
    <t>( e ) Short-term loans and advances</t>
  </si>
  <si>
    <t>( f ) Other current assets</t>
  </si>
  <si>
    <t>1 &amp; 2</t>
  </si>
  <si>
    <t>Purchases of Stock-in-trade</t>
  </si>
  <si>
    <t>Depreciation &amp; Amortization Exp.</t>
  </si>
  <si>
    <t>The accompanying notes are an integral part of the financial statements (Note 1 to Note 39)</t>
  </si>
  <si>
    <t>Note 3. : Share capital</t>
  </si>
  <si>
    <t>A) Authorised ,Issued,subscribed and paid up capital and par value per share</t>
  </si>
  <si>
    <t>.</t>
  </si>
  <si>
    <t>Rupees</t>
  </si>
  <si>
    <t xml:space="preserve">Authorised:  </t>
  </si>
  <si>
    <t>Total</t>
  </si>
  <si>
    <t xml:space="preserve">Issued, Subscribed &amp;  paid up:  </t>
  </si>
  <si>
    <t>B) Reconciliation of number of equity shares outstanding at the beginning and at the end of the year</t>
  </si>
  <si>
    <t>Number of share out standing at the beginning of the year</t>
  </si>
  <si>
    <t>Add:</t>
  </si>
  <si>
    <t>(ii) Number of shares allotted during the year as fully paid persuant to a contract without payment being received in cash</t>
  </si>
  <si>
    <t>(iii) Number of shares allotted to employees persuant to ESOP/ESPs during the year as fully paid persuant to a contract without payment being received in cash</t>
  </si>
  <si>
    <t>(iv) Number of shares allotted to employees persuant to ESOP/ESPs during the year as fully paid persuant to public issue</t>
  </si>
  <si>
    <t>Less:</t>
  </si>
  <si>
    <t>(i) Number of Shares bought back during the year</t>
  </si>
  <si>
    <t>Number of share out standing at the End of the year</t>
  </si>
  <si>
    <t>B) Shareholding in the  company by holding company</t>
  </si>
  <si>
    <t>Class of shares</t>
  </si>
  <si>
    <t>No of shares</t>
  </si>
  <si>
    <t>Nane of Holding Company</t>
  </si>
  <si>
    <t>("A" Class Equity Shares of Rs. 100 each)</t>
  </si>
  <si>
    <t>("B" Class Equity Shares of Rs. 10 each)</t>
  </si>
  <si>
    <t>C) Shares in the company held by each shareholders holding more than 5 % shares</t>
  </si>
  <si>
    <t>No. of Shares</t>
  </si>
  <si>
    <t>%</t>
  </si>
  <si>
    <t>Face Value</t>
  </si>
  <si>
    <t>of</t>
  </si>
  <si>
    <t xml:space="preserve">Per </t>
  </si>
  <si>
    <t>Share holding</t>
  </si>
  <si>
    <t>Share</t>
  </si>
  <si>
    <t>Note 4 :  Reserves and surplus</t>
  </si>
  <si>
    <t>Revaluation  Reserve</t>
  </si>
  <si>
    <t>Balance as per Last Financial Statements</t>
  </si>
  <si>
    <t>Add: amount transferred to the statement of profit and loss as reduction from depreciation</t>
  </si>
  <si>
    <t>Closing Balance</t>
  </si>
  <si>
    <t>Reserve for Molasses Storage Tanks</t>
  </si>
  <si>
    <t>Add: amount transferred from statement of profit and loss</t>
  </si>
  <si>
    <t xml:space="preserve">General Reserve </t>
  </si>
  <si>
    <t>D</t>
  </si>
  <si>
    <t>Surplus / (Deficit) in the statement of Profit and Loss</t>
  </si>
  <si>
    <t>Profit / (Loss) for the year</t>
  </si>
  <si>
    <t>Less: Appropriation</t>
  </si>
  <si>
    <t>Net Surplus / (Deficit) in the statement of profit and loss</t>
  </si>
  <si>
    <t>Total reserves and surplus</t>
  </si>
  <si>
    <t xml:space="preserve"> Debit Balance of Profit &amp; Loss Account</t>
  </si>
  <si>
    <t>Non Current Maturities</t>
  </si>
  <si>
    <t>Current Maturities</t>
  </si>
  <si>
    <t>The above amount includes</t>
  </si>
  <si>
    <t>Secured Borrowings</t>
  </si>
  <si>
    <t>Unsecured Borrowings</t>
  </si>
  <si>
    <t>Secured</t>
  </si>
  <si>
    <t>Unsecured</t>
  </si>
  <si>
    <t>(i)</t>
  </si>
  <si>
    <t xml:space="preserve">Loan from  Body Corporate </t>
  </si>
  <si>
    <t>Out of above : -</t>
  </si>
  <si>
    <t>Current</t>
  </si>
  <si>
    <t>Non Current</t>
  </si>
  <si>
    <t>Loan from Body Corporate is expected to be repaid after 12 months from reporting date as on 31.03.2012 hence classified as non current Liability.</t>
  </si>
  <si>
    <t>(ii)</t>
  </si>
  <si>
    <t>Loan from Body Corporate is secured by residual charge on all &amp; singular the whole of current assets which are free from any liens  and residual charge  on the movable Fixed assets of the company and first equitable mortgage on a piece of land.</t>
  </si>
  <si>
    <t>Long-term provisions</t>
  </si>
  <si>
    <t>(a)</t>
  </si>
  <si>
    <t xml:space="preserve">For  Employees benefits </t>
  </si>
  <si>
    <t xml:space="preserve">  (i)  For Gratuity (non current portion)</t>
  </si>
  <si>
    <t xml:space="preserve">  (ii) For Earned Leave Account (non current portion)</t>
  </si>
  <si>
    <t>(b)</t>
  </si>
  <si>
    <t>Other Provisions</t>
  </si>
  <si>
    <t xml:space="preserve">  ( i) For Fringe Benefit Tax</t>
  </si>
  <si>
    <t>Short-term provisions</t>
  </si>
  <si>
    <t>For Employee Benefit</t>
  </si>
  <si>
    <t xml:space="preserve">  (i) Provision for Bonus A/c</t>
  </si>
  <si>
    <t xml:space="preserve">  (ii)  For Gratuity ( current portion)</t>
  </si>
  <si>
    <t xml:space="preserve">  (iii) For Earned Leave Account ( current portion)</t>
  </si>
  <si>
    <t>For Other Expenses</t>
  </si>
  <si>
    <t xml:space="preserve"> (i) Outstanding Expenses A/c</t>
  </si>
  <si>
    <t xml:space="preserve"> (ii) Excise Duty On Year End Inventory</t>
  </si>
  <si>
    <t xml:space="preserve"> (ii) Water Cess</t>
  </si>
  <si>
    <t>(iii)</t>
  </si>
  <si>
    <t>(iv)</t>
  </si>
  <si>
    <t>Trade Payables</t>
  </si>
  <si>
    <t xml:space="preserve">Sundry  Creditors </t>
  </si>
  <si>
    <t xml:space="preserve">Cane Liabilities </t>
  </si>
  <si>
    <t>Sundry Creditors includes amount payable to Vendors, suppliers ,contractors , Service Providers, retention money payble  to  parties dealing  during the normal course of  the business and is expected to settle within 12 months from the reporting date as on 31.03.2012.</t>
  </si>
  <si>
    <t xml:space="preserve">Creditors are subject to confirmation of balances. </t>
  </si>
  <si>
    <t>In the matter of cane price for the sugar season 2006-07 &amp; 2007-08, the Hon'ble Supreme Court vide its order dated January 17,2012 has directed to pay the balance  amount to the farmers  with in three months from the date of said order.The company had already provided cane price for the sugar season 2006-07 in the books of account of earlier year , however the cane price  liability of  sugarcane crushing  season 2007-08  Rs. 551.11 lac  has been  provided in books  as on  31 March 2012. Total due  amount as per aforesaid order  for the year 2006-07 and 2007-08 has been paid in the month of April 2012.</t>
  </si>
  <si>
    <t>vii)</t>
  </si>
  <si>
    <t>In the absence of information available with Company relating to registration status of suppliers under Micro, Small and Medium Enterprises Development Act, 2006 the disclosure as required under Schedule VI to the Companies Act, 1956 (as amended) has not been made.</t>
  </si>
  <si>
    <t xml:space="preserve"> Cane Libilities as on 31.03.2012 is expected to be settled within 12 months from  reporting date as on  31.03.2012.</t>
  </si>
  <si>
    <t>a</t>
  </si>
  <si>
    <t>b</t>
  </si>
  <si>
    <t>Interest Accured &amp; Due on Loan from Body Corporate</t>
  </si>
  <si>
    <t>c</t>
  </si>
  <si>
    <t>Statutoty Liabilities</t>
  </si>
  <si>
    <t>d</t>
  </si>
  <si>
    <t xml:space="preserve">Employee Related </t>
  </si>
  <si>
    <t>e</t>
  </si>
  <si>
    <t>Other misc. (including security deposits payable on demand )</t>
  </si>
  <si>
    <t xml:space="preserve">0000  'A' Class Equity Shares of Rs 100/- each </t>
  </si>
  <si>
    <t>00,000 ' B' Class Equity Shares of Rs 10/- each</t>
  </si>
  <si>
    <t>,000 9% Cumulative Preference Share of Rs 100/- each</t>
  </si>
  <si>
    <t xml:space="preserve">000  'A' Class Equity Shares of Rs 100/- each </t>
  </si>
  <si>
    <t>0,000 ' B' Class Equity Shares of Rs 10/- each</t>
  </si>
  <si>
    <r>
      <rPr>
        <b/>
        <sz val="12"/>
        <rFont val="Calibri"/>
        <family val="2"/>
        <scheme val="minor"/>
      </rPr>
      <t xml:space="preserve">(i) Number of shares alloted as </t>
    </r>
    <r>
      <rPr>
        <sz val="12"/>
        <rFont val="Calibri"/>
        <family val="2"/>
        <scheme val="minor"/>
      </rPr>
      <t>fully paid bonus share</t>
    </r>
    <r>
      <rPr>
        <b/>
        <sz val="12"/>
        <rFont val="Calibri"/>
        <family val="2"/>
        <scheme val="minor"/>
      </rPr>
      <t xml:space="preserve"> </t>
    </r>
    <r>
      <rPr>
        <sz val="12"/>
        <rFont val="Calibri"/>
        <family val="2"/>
        <scheme val="minor"/>
      </rPr>
      <t xml:space="preserve"> during the year</t>
    </r>
  </si>
  <si>
    <t>Shereholding below  5 % (5xxx shares  of Rs 100 each)</t>
  </si>
  <si>
    <t>Shereholding below  5 % (xxxx shares  of Rs 10 each )</t>
  </si>
  <si>
    <t>B Bank</t>
  </si>
  <si>
    <t>Cach Credit Limit  From  A Bank</t>
  </si>
  <si>
    <t xml:space="preserve"> other  loan</t>
  </si>
  <si>
    <t>bcd bank Overdraft facility</t>
  </si>
  <si>
    <t>Note 5 : Money Received  against Share warrants</t>
  </si>
  <si>
    <t>Note 6 : Share Application  money pending for allotment</t>
  </si>
  <si>
    <t>Note 7 : Long-term borrowings</t>
  </si>
  <si>
    <t>Bonds/debentures</t>
  </si>
  <si>
    <t>Term loans</t>
  </si>
  <si>
    <t>from banks</t>
  </si>
  <si>
    <t>from other parties</t>
  </si>
  <si>
    <t>Deferred payments liabilities</t>
  </si>
  <si>
    <t>Deposits</t>
  </si>
  <si>
    <t>Loans &amp; Advances from Related Parties</t>
  </si>
  <si>
    <t>Others loans &amp; advances (specify)</t>
  </si>
  <si>
    <t>Note 08 : Deferred Tax Liabilities (Net)</t>
  </si>
  <si>
    <t>Depereciation &amp; amortisation</t>
  </si>
  <si>
    <t>Employee Benefits</t>
  </si>
  <si>
    <t>Provision for doubtful debts</t>
  </si>
  <si>
    <t xml:space="preserve">Provision for diminuition in the value of investments </t>
  </si>
  <si>
    <t>Provision for warranties</t>
  </si>
  <si>
    <t>Provision for litigations</t>
  </si>
  <si>
    <t>others</t>
  </si>
  <si>
    <t>Deferred tax liabilities / (Assets)</t>
  </si>
  <si>
    <t>Note 10 : Long Term Provisions</t>
  </si>
  <si>
    <t>Note 14 : Short Term Provisions</t>
  </si>
  <si>
    <t>Note 11 : Short-term borrowings</t>
  </si>
  <si>
    <t>Note 13 : Other Current Liabilities</t>
  </si>
  <si>
    <t>Note 12 : Trade Paybales</t>
  </si>
  <si>
    <t>Current maturities of long-term debt</t>
  </si>
  <si>
    <t>Current maturities of finance lease obligations</t>
  </si>
  <si>
    <t>Interest accrued but not due on borrowings</t>
  </si>
  <si>
    <t>Interest accrued and due on borrowings</t>
  </si>
  <si>
    <t>Income received in advance</t>
  </si>
  <si>
    <t>f</t>
  </si>
  <si>
    <t>unpaid devidend</t>
  </si>
  <si>
    <t>g</t>
  </si>
  <si>
    <t>Unpaid matured deposits and interest accrued thereon</t>
  </si>
  <si>
    <t>Unpaid matured debentures and interest accrued thereon</t>
  </si>
  <si>
    <t>h</t>
  </si>
  <si>
    <t>i</t>
  </si>
  <si>
    <t>j</t>
  </si>
  <si>
    <t>k</t>
  </si>
  <si>
    <t>l</t>
  </si>
  <si>
    <t>Sl.</t>
  </si>
  <si>
    <t xml:space="preserve">Particulars </t>
  </si>
  <si>
    <t>GROSS BLOCK (AT COST/BOOK VALUE)</t>
  </si>
  <si>
    <t xml:space="preserve">Depreciation </t>
  </si>
  <si>
    <t xml:space="preserve">      NET BLOCK</t>
  </si>
  <si>
    <t>No.</t>
  </si>
  <si>
    <t>Additions</t>
  </si>
  <si>
    <t>Deduction /</t>
  </si>
  <si>
    <t>Upto</t>
  </si>
  <si>
    <t>This Year</t>
  </si>
  <si>
    <t>Adjustments</t>
  </si>
  <si>
    <t>Land</t>
  </si>
  <si>
    <t>Buildings</t>
  </si>
  <si>
    <t>Plant &amp; Machinery</t>
  </si>
  <si>
    <t>Furniture, Fixures &amp;</t>
  </si>
  <si>
    <t>Vehicles &amp; Tractors</t>
  </si>
  <si>
    <t>Previous year figures</t>
  </si>
  <si>
    <t xml:space="preserve">    ( ii ) Capital Work in progress</t>
  </si>
  <si>
    <t>Grand Total (i)+(ii)</t>
  </si>
  <si>
    <t>Note</t>
  </si>
  <si>
    <t>For The Year</t>
  </si>
  <si>
    <t>Capital Work in Progress:</t>
  </si>
  <si>
    <t>31 March,2011</t>
  </si>
  <si>
    <t>Addition</t>
  </si>
  <si>
    <t>Capitalised</t>
  </si>
  <si>
    <t>31 March ,2012</t>
  </si>
  <si>
    <t>Advance to Suppliers / Contractors</t>
  </si>
  <si>
    <t xml:space="preserve">Plant &amp; Machinery / Civil work in progress </t>
  </si>
  <si>
    <t>Note 15 : Fixed assets</t>
  </si>
  <si>
    <t>Investment property</t>
  </si>
  <si>
    <t>Investment Equity Instruments</t>
  </si>
  <si>
    <t>Investment Preference shares</t>
  </si>
  <si>
    <t>Investment in government or trust securities</t>
  </si>
  <si>
    <t>Investment in debentures or bonds</t>
  </si>
  <si>
    <t>Investment in Mutual Funds</t>
  </si>
  <si>
    <t>Investment in Partnership firms</t>
  </si>
  <si>
    <t>Others</t>
  </si>
  <si>
    <t>Note 18:  Non-current investments</t>
  </si>
  <si>
    <t>Good</t>
  </si>
  <si>
    <t>Doubtful</t>
  </si>
  <si>
    <t>i)</t>
  </si>
  <si>
    <t>Dues with Left Employees</t>
  </si>
  <si>
    <t>Taxes Paid in advance &amp; under Protest</t>
  </si>
  <si>
    <t>Wealth Tax</t>
  </si>
  <si>
    <t>Advance Tax- Income Tax</t>
  </si>
  <si>
    <t>Misc Recievables</t>
  </si>
  <si>
    <t>Note 19 : Long - Term loans and advances</t>
  </si>
  <si>
    <t>Note 20 : Other non-current assets</t>
  </si>
  <si>
    <t>capital advances</t>
  </si>
  <si>
    <t>Security Deposits</t>
  </si>
  <si>
    <t>Loans and advances from related party</t>
  </si>
  <si>
    <t>Amount Paid Under Protest</t>
  </si>
  <si>
    <t>Sundry advances  Paid</t>
  </si>
  <si>
    <t>Loans and advances to employees</t>
  </si>
  <si>
    <t>MAT credit entitlement</t>
  </si>
  <si>
    <t>CENVAT Receivable</t>
  </si>
  <si>
    <t>Unsecured, considered goods :</t>
  </si>
  <si>
    <t>Doubtful :</t>
  </si>
  <si>
    <t>Loans and advances</t>
  </si>
  <si>
    <t xml:space="preserve">     less : Provision for doubtful loans and advances</t>
  </si>
  <si>
    <t>Note 9 : Other Long-term liabilities</t>
  </si>
  <si>
    <t>Inventories (At cost or net realisable value whichever is lower,unless otherwise stated, as certified and valued by the Management)</t>
  </si>
  <si>
    <t>Stores, Spare Parts and Packing materials</t>
  </si>
  <si>
    <t>Finished Stock</t>
  </si>
  <si>
    <t>By-Product</t>
  </si>
  <si>
    <t>Sundry Debtors (Unsecured, considered good unless otherwise stated)</t>
  </si>
  <si>
    <t>Debts outstanding for a period exceeding six months</t>
  </si>
  <si>
    <t xml:space="preserve">Less : Allowance  for bad and doubtful debts </t>
  </si>
  <si>
    <t>Other Debts</t>
  </si>
  <si>
    <t xml:space="preserve">Debtors are subject to confirmation of balances. </t>
  </si>
  <si>
    <t>(I) Earmarked Bank Balances</t>
  </si>
  <si>
    <t xml:space="preserve">    (i) In Current Accounts</t>
  </si>
  <si>
    <t xml:space="preserve"> (Currrent Account balances represents  fund  in  pool accounts  with  multiple  bank  accounts  designated  for  cane price     payment  awaiting  for  being  transferred  to growers accounts  as on  31.03.2012 due to various reasons at banks as well  growers part ) </t>
  </si>
  <si>
    <t xml:space="preserve">   (ii)  Term Deposit Accounts</t>
  </si>
  <si>
    <t xml:space="preserve">    (  Earmarked  fund   for Molasses reserve  with State Bank Of India in Deposit Account )</t>
  </si>
  <si>
    <t>(II) Bank Balances held as margin money or as security deposits againsts :</t>
  </si>
  <si>
    <t xml:space="preserve">   (a) Borrowing</t>
  </si>
  <si>
    <t>(Rs. In lacs)</t>
  </si>
  <si>
    <t xml:space="preserve">   (b) Ganurantee</t>
  </si>
  <si>
    <t xml:space="preserve">   (c) Letter of credit</t>
  </si>
  <si>
    <t xml:space="preserve">   (d) Other Commitments</t>
  </si>
  <si>
    <t xml:space="preserve">        With SBI</t>
  </si>
  <si>
    <t>(III) Other Bank Balnces</t>
  </si>
  <si>
    <t xml:space="preserve">    (a) Bank Deposits with more than 12 monthss</t>
  </si>
  <si>
    <t xml:space="preserve">    (b) Others</t>
  </si>
  <si>
    <t xml:space="preserve">     (i) Cheques on hand</t>
  </si>
  <si>
    <t xml:space="preserve">     (ii) Drafts in hand</t>
  </si>
  <si>
    <t>Short term loans &amp; Advances (Unsecured, considered good unless otherwise stated)</t>
  </si>
  <si>
    <t>(a) To Related Party</t>
  </si>
  <si>
    <t>(b) To Others</t>
  </si>
  <si>
    <t xml:space="preserve">   (i)  Employee Advances</t>
  </si>
  <si>
    <t xml:space="preserve">   (ii) Cenvat-Service Tax Recoverable</t>
  </si>
  <si>
    <t xml:space="preserve">   (iii) Cenvat -Excise Recoverable</t>
  </si>
  <si>
    <t xml:space="preserve">   (iv) PLA </t>
  </si>
  <si>
    <t xml:space="preserve">   (v) Advance to Vendors</t>
  </si>
  <si>
    <t xml:space="preserve">   (vi) Prepaid Expenses</t>
  </si>
  <si>
    <t>Levy Rate difference recievable</t>
  </si>
  <si>
    <t>(Refer clause 3(i) of Note 28</t>
  </si>
  <si>
    <t>Balance with banks</t>
  </si>
  <si>
    <t>Cheques Drafts in hand</t>
  </si>
  <si>
    <t>Cash in Hand</t>
  </si>
  <si>
    <t>Note 22 :  Inventories (valued at lower of Cost or Net Realisable Value)</t>
  </si>
  <si>
    <t>Note 23 : Trade receivables</t>
  </si>
  <si>
    <t>Note 24 :Cash and cash equivalents</t>
  </si>
  <si>
    <t>Note 25 :Short-term loans and advances</t>
  </si>
  <si>
    <t xml:space="preserve"> Note 26 : Other current assets</t>
  </si>
  <si>
    <t xml:space="preserve">For </t>
  </si>
  <si>
    <t xml:space="preserve">Year Ended on </t>
  </si>
  <si>
    <t>31.03.2012</t>
  </si>
  <si>
    <t>31.03.2011</t>
  </si>
  <si>
    <t>A.</t>
  </si>
  <si>
    <t>Sales</t>
  </si>
  <si>
    <t>Less : Excise Duty on Turnover</t>
  </si>
  <si>
    <t>Net Sales</t>
  </si>
  <si>
    <t>B.</t>
  </si>
  <si>
    <t>Other Operating Income</t>
  </si>
  <si>
    <t>Sub Total : Other Operating Income</t>
  </si>
  <si>
    <t>Profit on Sale of Assets</t>
  </si>
  <si>
    <t xml:space="preserve">Provisions no longer required / Credit balances appropriated </t>
  </si>
  <si>
    <t>Inventory at the beginning of the year</t>
  </si>
  <si>
    <t>Purchases</t>
  </si>
  <si>
    <t>Less: Inventory at the end of the year</t>
  </si>
  <si>
    <t>Finished Goods</t>
  </si>
  <si>
    <t>Materials in process</t>
  </si>
  <si>
    <t>By-product</t>
  </si>
  <si>
    <t xml:space="preserve">Add / (Less) :Excise Duty on Increase/(Decrease) in stock of Finished Goods </t>
  </si>
  <si>
    <t xml:space="preserve">Salaries &amp; Wages </t>
  </si>
  <si>
    <t>Contribution to Provident and other funds and schemes</t>
  </si>
  <si>
    <t>Employee's Welfare Expenses</t>
  </si>
  <si>
    <t>Interest :</t>
  </si>
  <si>
    <t>On Loans from Banks</t>
  </si>
  <si>
    <t>On Term Loan from SDF</t>
  </si>
  <si>
    <t>On Term Loan from UP Govt.</t>
  </si>
  <si>
    <t>On Other  Loans</t>
  </si>
  <si>
    <t xml:space="preserve">  Add: Bank  charges</t>
  </si>
  <si>
    <t>Depreciation of Tangible Assets</t>
  </si>
  <si>
    <t>Depreciation of Intangible Assets</t>
  </si>
  <si>
    <t>Depreciation of Investment Property</t>
  </si>
  <si>
    <t>Less: Recoupment of Revaluation Reserve</t>
  </si>
  <si>
    <t xml:space="preserve">Stores, Spares and Packing Materials consumed </t>
  </si>
  <si>
    <t>Power and Fuel</t>
  </si>
  <si>
    <t>Rent</t>
  </si>
  <si>
    <t>Rates and Taxes</t>
  </si>
  <si>
    <t>Repairs :</t>
  </si>
  <si>
    <t xml:space="preserve">                 Building </t>
  </si>
  <si>
    <t xml:space="preserve">                 Machinery </t>
  </si>
  <si>
    <t xml:space="preserve">                 Others</t>
  </si>
  <si>
    <t>Payment to Auditors for:</t>
  </si>
  <si>
    <t xml:space="preserve">                    Audit fees</t>
  </si>
  <si>
    <t xml:space="preserve">                    Limited Review Fees</t>
  </si>
  <si>
    <t xml:space="preserve">                    Tax audit fees</t>
  </si>
  <si>
    <t xml:space="preserve">                    Certification work</t>
  </si>
  <si>
    <t xml:space="preserve">                    Out of pocket expenses</t>
  </si>
  <si>
    <t>Payment to Cost Auditor</t>
  </si>
  <si>
    <t>Insurance</t>
  </si>
  <si>
    <t>Selling Commission</t>
  </si>
  <si>
    <t xml:space="preserve">Selling &amp; Distribution </t>
  </si>
  <si>
    <t xml:space="preserve">Loss on discard of assets </t>
  </si>
  <si>
    <t>Loss on Sale of Assets</t>
  </si>
  <si>
    <t xml:space="preserve">Debit Balance W/ Off </t>
  </si>
  <si>
    <t>Management Consultancy Fee's</t>
  </si>
  <si>
    <t>Miscellaneous Expenses</t>
  </si>
  <si>
    <t>Extra ordinary items</t>
  </si>
  <si>
    <t>Exceptional Items</t>
  </si>
  <si>
    <t xml:space="preserve">Period Ended on </t>
  </si>
  <si>
    <t>Total Operations for the year</t>
  </si>
  <si>
    <t>Profit / (loss) after tax</t>
  </si>
  <si>
    <t>Less: Dividends on Convertible Prefrence share and Tax theron</t>
  </si>
  <si>
    <t>Net Profit / (Loss) as above</t>
  </si>
  <si>
    <t>Add: Dividend on Convertible Prefrence Shares and Tax Theron</t>
  </si>
  <si>
    <t>Add: Interest on Bonds convertible into Equity Shares (Net of Tax)</t>
  </si>
  <si>
    <r>
      <t xml:space="preserve">Net Profit / (Loss) for calculation of </t>
    </r>
    <r>
      <rPr>
        <b/>
        <sz val="12"/>
        <rFont val="Calibri"/>
        <family val="2"/>
        <scheme val="minor"/>
      </rPr>
      <t>Basic EPS</t>
    </r>
  </si>
  <si>
    <r>
      <t xml:space="preserve">Net Profit / (Loss) for calculation of </t>
    </r>
    <r>
      <rPr>
        <b/>
        <sz val="12"/>
        <rFont val="Calibri"/>
        <family val="2"/>
        <scheme val="minor"/>
      </rPr>
      <t>Diluted EPS</t>
    </r>
  </si>
  <si>
    <t>Note 27 : Revenue From operation</t>
  </si>
  <si>
    <t>Note 28 : Other Income</t>
  </si>
  <si>
    <t>Note 29 :Consumption of Raw materials and components consumed</t>
  </si>
  <si>
    <t>Cost of raw material and components consumed</t>
  </si>
  <si>
    <t>Note 30 : Changes in inventories of finished goods and work-in-progress</t>
  </si>
  <si>
    <t>Note 31 : Employee Benefit Expenses</t>
  </si>
  <si>
    <t>Note 32 : Finance costs</t>
  </si>
  <si>
    <t>Note 33 : Depreciation and Amortisation Expense</t>
  </si>
  <si>
    <t>Note 34 : Other Expenses</t>
  </si>
  <si>
    <t>Note 35 : Extra ordinary and exceptional  Items</t>
  </si>
  <si>
    <t>Note 36 : Earning Per Share</t>
  </si>
</sst>
</file>

<file path=xl/styles.xml><?xml version="1.0" encoding="utf-8"?>
<styleSheet xmlns="http://schemas.openxmlformats.org/spreadsheetml/2006/main">
  <numFmts count="8">
    <numFmt numFmtId="43" formatCode="_(* #,##0.00_);_(* \(#,##0.00\);_(* &quot;-&quot;??_);_(@_)"/>
    <numFmt numFmtId="164" formatCode="_(* #,##0_);_(* \(#,##0\);_(* \-??_);_(@_)"/>
    <numFmt numFmtId="165" formatCode="0_);\(0\)"/>
    <numFmt numFmtId="166" formatCode="_(* #,##0.0_);_(* \(#,##0.0\);_(* \-??_);_(@_)"/>
    <numFmt numFmtId="167" formatCode="_(* #,##0_);_(* \(#,##0\);_(* &quot;-&quot;??_);_(@_)"/>
    <numFmt numFmtId="168" formatCode="_(* #,##0.00_);_(* \(#,##0.00\);_(* \-??_);_(@_)"/>
    <numFmt numFmtId="169" formatCode="[$-409]mmmm\ d\,\ yyyy;@"/>
    <numFmt numFmtId="170" formatCode="d\-mmm\-yy;@"/>
  </numFmts>
  <fonts count="21">
    <font>
      <sz val="11"/>
      <color theme="1"/>
      <name val="Calibri"/>
      <family val="2"/>
      <scheme val="minor"/>
    </font>
    <font>
      <sz val="11"/>
      <color theme="1"/>
      <name val="Calibri"/>
      <family val="2"/>
      <scheme val="minor"/>
    </font>
    <font>
      <sz val="10"/>
      <name val="Arial"/>
      <family val="2"/>
    </font>
    <font>
      <b/>
      <sz val="10"/>
      <name val="Calibri"/>
      <family val="2"/>
      <scheme val="minor"/>
    </font>
    <font>
      <sz val="10"/>
      <name val="Calibri"/>
      <family val="2"/>
      <scheme val="minor"/>
    </font>
    <font>
      <b/>
      <sz val="11"/>
      <name val="Calibri"/>
      <family val="2"/>
      <scheme val="minor"/>
    </font>
    <font>
      <sz val="11"/>
      <name val="Calibri"/>
      <family val="2"/>
      <scheme val="minor"/>
    </font>
    <font>
      <b/>
      <sz val="12"/>
      <name val="Calibri"/>
      <family val="2"/>
      <scheme val="minor"/>
    </font>
    <font>
      <sz val="12"/>
      <name val="Calibri"/>
      <family val="2"/>
      <scheme val="minor"/>
    </font>
    <font>
      <sz val="12"/>
      <color indexed="10"/>
      <name val="Calibri"/>
      <family val="2"/>
      <scheme val="minor"/>
    </font>
    <font>
      <b/>
      <sz val="14"/>
      <name val="Calibri"/>
      <family val="2"/>
      <scheme val="minor"/>
    </font>
    <font>
      <sz val="12"/>
      <color theme="1"/>
      <name val="Calibri"/>
      <family val="2"/>
      <scheme val="minor"/>
    </font>
    <font>
      <i/>
      <sz val="12"/>
      <name val="Calibri"/>
      <family val="2"/>
      <scheme val="minor"/>
    </font>
    <font>
      <b/>
      <u/>
      <sz val="12"/>
      <name val="Calibri"/>
      <family val="2"/>
      <scheme val="minor"/>
    </font>
    <font>
      <b/>
      <sz val="10"/>
      <name val="Calibri"/>
      <family val="2"/>
    </font>
    <font>
      <b/>
      <sz val="10"/>
      <name val="Arial"/>
      <family val="2"/>
    </font>
    <font>
      <b/>
      <sz val="11"/>
      <name val="Arial"/>
      <family val="2"/>
    </font>
    <font>
      <b/>
      <sz val="13"/>
      <name val="Calibri"/>
      <family val="2"/>
      <scheme val="minor"/>
    </font>
    <font>
      <b/>
      <i/>
      <sz val="12"/>
      <name val="Calibri"/>
      <family val="2"/>
      <scheme val="minor"/>
    </font>
    <font>
      <b/>
      <sz val="13"/>
      <color rgb="FFFF0000"/>
      <name val="Calibri"/>
      <family val="2"/>
      <scheme val="minor"/>
    </font>
    <font>
      <b/>
      <sz val="12"/>
      <color rgb="FFFF0000"/>
      <name val="Calibri"/>
      <family val="2"/>
      <scheme val="minor"/>
    </font>
  </fonts>
  <fills count="4">
    <fill>
      <patternFill patternType="none"/>
    </fill>
    <fill>
      <patternFill patternType="gray125"/>
    </fill>
    <fill>
      <patternFill patternType="solid">
        <fgColor rgb="FF7030A0"/>
        <bgColor indexed="64"/>
      </patternFill>
    </fill>
    <fill>
      <patternFill patternType="solid">
        <fgColor theme="2" tint="-0.499984740745262"/>
        <bgColor indexed="64"/>
      </patternFill>
    </fill>
  </fills>
  <borders count="7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style="double">
        <color indexed="64"/>
      </top>
      <bottom/>
      <diagonal/>
    </border>
    <border>
      <left style="medium">
        <color indexed="64"/>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thin">
        <color indexed="8"/>
      </left>
      <right style="thin">
        <color indexed="8"/>
      </right>
      <top/>
      <bottom/>
      <diagonal/>
    </border>
    <border>
      <left style="hair">
        <color indexed="8"/>
      </left>
      <right style="hair">
        <color indexed="8"/>
      </right>
      <top style="hair">
        <color indexed="8"/>
      </top>
      <bottom style="hair">
        <color indexed="8"/>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8"/>
      </left>
      <right style="thin">
        <color indexed="8"/>
      </right>
      <top style="thin">
        <color indexed="64"/>
      </top>
      <bottom/>
      <diagonal/>
    </border>
    <border>
      <left style="thin">
        <color indexed="8"/>
      </left>
      <right style="medium">
        <color indexed="64"/>
      </right>
      <top style="thin">
        <color indexed="64"/>
      </top>
      <bottom/>
      <diagonal/>
    </border>
    <border>
      <left style="thin">
        <color indexed="8"/>
      </left>
      <right style="thin">
        <color indexed="8"/>
      </right>
      <top/>
      <bottom style="thin">
        <color indexed="64"/>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indexed="8"/>
      </left>
      <right style="thin">
        <color indexed="8"/>
      </right>
      <top style="thin">
        <color indexed="64"/>
      </top>
      <bottom style="double">
        <color indexed="64"/>
      </bottom>
      <diagonal/>
    </border>
    <border>
      <left/>
      <right style="thin">
        <color indexed="8"/>
      </right>
      <top style="thin">
        <color indexed="64"/>
      </top>
      <bottom style="double">
        <color indexed="64"/>
      </bottom>
      <diagonal/>
    </border>
    <border>
      <left style="thin">
        <color indexed="8"/>
      </left>
      <right style="medium">
        <color indexed="8"/>
      </right>
      <top/>
      <bottom/>
      <diagonal/>
    </border>
    <border>
      <left style="thin">
        <color indexed="8"/>
      </left>
      <right style="medium">
        <color indexed="8"/>
      </right>
      <top/>
      <bottom style="thin">
        <color indexed="8"/>
      </bottom>
      <diagonal/>
    </border>
  </borders>
  <cellStyleXfs count="6">
    <xf numFmtId="0" fontId="0" fillId="0" borderId="0"/>
    <xf numFmtId="43" fontId="1" fillId="0" borderId="0" applyFont="0" applyFill="0" applyBorder="0" applyAlignment="0" applyProtection="0"/>
    <xf numFmtId="0" fontId="2" fillId="0" borderId="0"/>
    <xf numFmtId="0" fontId="2" fillId="0" borderId="0"/>
    <xf numFmtId="0" fontId="2" fillId="0" borderId="0" applyNumberFormat="0" applyFill="0" applyBorder="0" applyAlignment="0" applyProtection="0"/>
    <xf numFmtId="0" fontId="2" fillId="0" borderId="0"/>
  </cellStyleXfs>
  <cellXfs count="691">
    <xf numFmtId="0" fontId="0" fillId="0" borderId="0" xfId="0"/>
    <xf numFmtId="0" fontId="3" fillId="0" borderId="0" xfId="2" applyFont="1" applyBorder="1"/>
    <xf numFmtId="0" fontId="4" fillId="0" borderId="0" xfId="2" applyFont="1" applyBorder="1"/>
    <xf numFmtId="0" fontId="7" fillId="0" borderId="0" xfId="2" applyFont="1" applyBorder="1"/>
    <xf numFmtId="0" fontId="8" fillId="0" borderId="0" xfId="2" applyFont="1" applyBorder="1"/>
    <xf numFmtId="0" fontId="8" fillId="0" borderId="0" xfId="0" applyFont="1"/>
    <xf numFmtId="0" fontId="4" fillId="0" borderId="0" xfId="0" applyFont="1"/>
    <xf numFmtId="0" fontId="7" fillId="0" borderId="0" xfId="0" applyFont="1" applyAlignment="1">
      <alignment horizontal="center"/>
    </xf>
    <xf numFmtId="0" fontId="8" fillId="0" borderId="0" xfId="0" applyFont="1" applyAlignment="1">
      <alignment horizontal="right"/>
    </xf>
    <xf numFmtId="0" fontId="8" fillId="0" borderId="0" xfId="0" applyFont="1" applyFill="1" applyAlignment="1">
      <alignment horizontal="right"/>
    </xf>
    <xf numFmtId="0" fontId="8" fillId="0" borderId="0" xfId="0" applyFont="1" applyBorder="1"/>
    <xf numFmtId="0" fontId="8" fillId="0" borderId="0" xfId="0" applyFont="1" applyFill="1" applyBorder="1"/>
    <xf numFmtId="0" fontId="8" fillId="0" borderId="0" xfId="0" applyFont="1" applyFill="1"/>
    <xf numFmtId="0" fontId="8" fillId="0" borderId="0" xfId="0" applyFont="1" applyBorder="1" applyAlignment="1">
      <alignment vertical="top"/>
    </xf>
    <xf numFmtId="0" fontId="8" fillId="0" borderId="0" xfId="0" applyFont="1" applyFill="1" applyBorder="1" applyAlignment="1">
      <alignment vertical="top"/>
    </xf>
    <xf numFmtId="0" fontId="8" fillId="0" borderId="0" xfId="0" applyFont="1" applyFill="1" applyAlignment="1">
      <alignment vertical="top"/>
    </xf>
    <xf numFmtId="0" fontId="8" fillId="0" borderId="0" xfId="0" applyFont="1" applyAlignment="1">
      <alignment vertical="top"/>
    </xf>
    <xf numFmtId="0" fontId="3" fillId="0" borderId="0" xfId="2" applyFont="1" applyBorder="1" applyAlignment="1">
      <alignment horizontal="center"/>
    </xf>
    <xf numFmtId="0" fontId="3" fillId="0" borderId="12" xfId="2" applyFont="1" applyBorder="1" applyAlignment="1">
      <alignment horizontal="center"/>
    </xf>
    <xf numFmtId="164" fontId="3" fillId="0" borderId="22" xfId="1" quotePrefix="1" applyNumberFormat="1" applyFont="1" applyFill="1" applyBorder="1" applyAlignment="1" applyProtection="1">
      <alignment horizontal="right" wrapText="1"/>
    </xf>
    <xf numFmtId="164" fontId="3" fillId="0" borderId="5" xfId="1" quotePrefix="1" applyNumberFormat="1" applyFont="1" applyFill="1" applyBorder="1" applyAlignment="1" applyProtection="1">
      <alignment horizontal="right" wrapText="1"/>
    </xf>
    <xf numFmtId="164" fontId="3" fillId="0" borderId="22" xfId="1" applyNumberFormat="1" applyFont="1" applyFill="1" applyBorder="1" applyAlignment="1" applyProtection="1">
      <alignment horizontal="right"/>
    </xf>
    <xf numFmtId="164" fontId="3" fillId="0" borderId="5" xfId="1" applyNumberFormat="1" applyFont="1" applyFill="1" applyBorder="1" applyAlignment="1" applyProtection="1">
      <alignment horizontal="right"/>
    </xf>
    <xf numFmtId="166" fontId="5" fillId="0" borderId="22" xfId="2" applyNumberFormat="1" applyFont="1" applyBorder="1" applyAlignment="1">
      <alignment horizontal="right"/>
    </xf>
    <xf numFmtId="166" fontId="5" fillId="0" borderId="5" xfId="2" applyNumberFormat="1" applyFont="1" applyFill="1" applyBorder="1" applyAlignment="1">
      <alignment horizontal="right"/>
    </xf>
    <xf numFmtId="0" fontId="3" fillId="0" borderId="12" xfId="0" applyFont="1" applyBorder="1" applyAlignment="1">
      <alignment horizontal="center"/>
    </xf>
    <xf numFmtId="164" fontId="4" fillId="0" borderId="22" xfId="1" applyNumberFormat="1" applyFont="1" applyBorder="1" applyAlignment="1">
      <alignment horizontal="right"/>
    </xf>
    <xf numFmtId="164" fontId="4" fillId="0" borderId="5" xfId="1" applyNumberFormat="1" applyFont="1" applyFill="1" applyBorder="1" applyAlignment="1">
      <alignment horizontal="right"/>
    </xf>
    <xf numFmtId="1" fontId="8" fillId="0" borderId="0" xfId="0" applyNumberFormat="1" applyFont="1" applyFill="1" applyBorder="1"/>
    <xf numFmtId="165" fontId="8" fillId="0" borderId="0" xfId="0" applyNumberFormat="1" applyFont="1" applyFill="1" applyBorder="1"/>
    <xf numFmtId="165" fontId="8" fillId="0" borderId="0" xfId="0" applyNumberFormat="1" applyFont="1" applyFill="1"/>
    <xf numFmtId="164" fontId="3" fillId="0" borderId="10" xfId="1" applyNumberFormat="1" applyFont="1" applyBorder="1" applyAlignment="1">
      <alignment horizontal="right"/>
    </xf>
    <xf numFmtId="164" fontId="3" fillId="0" borderId="11" xfId="1" applyNumberFormat="1" applyFont="1" applyFill="1" applyBorder="1" applyAlignment="1">
      <alignment horizontal="right"/>
    </xf>
    <xf numFmtId="164" fontId="3" fillId="0" borderId="22" xfId="1" applyNumberFormat="1" applyFont="1" applyBorder="1" applyAlignment="1">
      <alignment horizontal="right"/>
    </xf>
    <xf numFmtId="164" fontId="3" fillId="0" borderId="5" xfId="1" applyNumberFormat="1" applyFont="1" applyFill="1" applyBorder="1" applyAlignment="1">
      <alignment horizontal="right"/>
    </xf>
    <xf numFmtId="164" fontId="4" fillId="0" borderId="22" xfId="1" applyNumberFormat="1" applyFont="1" applyFill="1" applyBorder="1" applyAlignment="1">
      <alignment horizontal="right"/>
    </xf>
    <xf numFmtId="43" fontId="8" fillId="0" borderId="0" xfId="0" applyNumberFormat="1" applyFont="1" applyFill="1" applyBorder="1"/>
    <xf numFmtId="1" fontId="8" fillId="0" borderId="0" xfId="0" applyNumberFormat="1" applyFont="1" applyBorder="1"/>
    <xf numFmtId="2" fontId="8" fillId="0" borderId="0" xfId="0" applyNumberFormat="1" applyFont="1" applyFill="1"/>
    <xf numFmtId="43" fontId="8" fillId="0" borderId="0" xfId="0" applyNumberFormat="1" applyFont="1" applyBorder="1"/>
    <xf numFmtId="1" fontId="8" fillId="0" borderId="0" xfId="0" applyNumberFormat="1" applyFont="1"/>
    <xf numFmtId="43" fontId="7" fillId="0" borderId="0" xfId="0" applyNumberFormat="1" applyFont="1" applyFill="1" applyBorder="1"/>
    <xf numFmtId="0" fontId="3" fillId="0" borderId="15" xfId="0" applyFont="1" applyBorder="1" applyAlignment="1">
      <alignment horizontal="center"/>
    </xf>
    <xf numFmtId="164" fontId="3" fillId="0" borderId="16" xfId="1" applyNumberFormat="1" applyFont="1" applyBorder="1" applyAlignment="1">
      <alignment horizontal="right"/>
    </xf>
    <xf numFmtId="164" fontId="3" fillId="0" borderId="17" xfId="1" applyNumberFormat="1" applyFont="1" applyFill="1" applyBorder="1" applyAlignment="1">
      <alignment horizontal="right"/>
    </xf>
    <xf numFmtId="1" fontId="9" fillId="0" borderId="0" xfId="0" applyNumberFormat="1" applyFont="1" applyFill="1" applyBorder="1"/>
    <xf numFmtId="164" fontId="4" fillId="0" borderId="12" xfId="1" applyNumberFormat="1" applyFont="1" applyBorder="1" applyAlignment="1">
      <alignment horizontal="right"/>
    </xf>
    <xf numFmtId="164" fontId="3" fillId="0" borderId="12" xfId="1" applyNumberFormat="1" applyFont="1" applyBorder="1" applyAlignment="1">
      <alignment horizontal="right"/>
    </xf>
    <xf numFmtId="164" fontId="3" fillId="0" borderId="31" xfId="1" applyNumberFormat="1" applyFont="1" applyBorder="1" applyAlignment="1">
      <alignment horizontal="right"/>
    </xf>
    <xf numFmtId="0" fontId="4" fillId="0" borderId="0" xfId="0" applyFont="1" applyBorder="1"/>
    <xf numFmtId="0" fontId="5" fillId="0" borderId="0" xfId="0" applyFont="1" applyBorder="1" applyAlignment="1">
      <alignment horizontal="center"/>
    </xf>
    <xf numFmtId="0" fontId="6" fillId="0" borderId="0" xfId="0" applyFont="1" applyBorder="1" applyAlignment="1">
      <alignment horizontal="right"/>
    </xf>
    <xf numFmtId="0" fontId="6" fillId="0" borderId="0" xfId="0" applyFont="1" applyFill="1" applyBorder="1" applyAlignment="1">
      <alignment horizontal="right"/>
    </xf>
    <xf numFmtId="0" fontId="7" fillId="0" borderId="20" xfId="2" applyFont="1" applyBorder="1" applyAlignment="1">
      <alignment horizontal="left"/>
    </xf>
    <xf numFmtId="0" fontId="7" fillId="0" borderId="20" xfId="0" applyFont="1" applyBorder="1" applyAlignment="1">
      <alignment horizontal="center"/>
    </xf>
    <xf numFmtId="0" fontId="7" fillId="0" borderId="7" xfId="2" applyFont="1" applyBorder="1" applyAlignment="1">
      <alignment horizontal="left"/>
    </xf>
    <xf numFmtId="0" fontId="7" fillId="0" borderId="7" xfId="0" applyFont="1" applyBorder="1" applyAlignment="1">
      <alignment horizontal="center"/>
    </xf>
    <xf numFmtId="167" fontId="7" fillId="0" borderId="7" xfId="1" applyNumberFormat="1" applyFont="1" applyBorder="1" applyAlignment="1">
      <alignment horizontal="right"/>
    </xf>
    <xf numFmtId="167" fontId="7" fillId="0" borderId="8" xfId="1" applyNumberFormat="1" applyFont="1" applyFill="1" applyBorder="1" applyAlignment="1">
      <alignment horizontal="right"/>
    </xf>
    <xf numFmtId="43" fontId="7" fillId="0" borderId="0" xfId="1" applyFont="1" applyFill="1" applyBorder="1" applyAlignment="1" applyProtection="1"/>
    <xf numFmtId="0" fontId="7" fillId="0" borderId="0" xfId="2" applyFont="1" applyBorder="1" applyAlignment="1">
      <alignment horizontal="center"/>
    </xf>
    <xf numFmtId="0" fontId="7" fillId="0" borderId="0" xfId="0" applyFont="1" applyBorder="1" applyAlignment="1">
      <alignment horizontal="center"/>
    </xf>
    <xf numFmtId="167" fontId="7" fillId="0" borderId="0" xfId="1" applyNumberFormat="1" applyFont="1" applyBorder="1" applyAlignment="1">
      <alignment horizontal="right"/>
    </xf>
    <xf numFmtId="167" fontId="7" fillId="0" borderId="0" xfId="1" applyNumberFormat="1" applyFont="1" applyFill="1" applyBorder="1" applyAlignment="1">
      <alignment horizontal="right"/>
    </xf>
    <xf numFmtId="164" fontId="7" fillId="0" borderId="0" xfId="1" applyNumberFormat="1" applyFont="1" applyFill="1" applyBorder="1" applyAlignment="1" applyProtection="1">
      <alignment horizontal="center"/>
    </xf>
    <xf numFmtId="164" fontId="7" fillId="0" borderId="0" xfId="1" applyNumberFormat="1" applyFont="1" applyFill="1" applyBorder="1" applyAlignment="1" applyProtection="1">
      <alignment horizontal="right"/>
    </xf>
    <xf numFmtId="43" fontId="7" fillId="0" borderId="0" xfId="1" applyFont="1" applyFill="1" applyBorder="1" applyAlignment="1" applyProtection="1">
      <alignment horizontal="right"/>
    </xf>
    <xf numFmtId="43" fontId="7" fillId="0" borderId="0" xfId="1" applyNumberFormat="1" applyFont="1" applyFill="1" applyBorder="1" applyAlignment="1">
      <alignment horizontal="right"/>
    </xf>
    <xf numFmtId="168" fontId="7" fillId="0" borderId="0" xfId="1" applyNumberFormat="1" applyFont="1" applyFill="1" applyBorder="1" applyAlignment="1" applyProtection="1">
      <alignment horizontal="right"/>
    </xf>
    <xf numFmtId="0" fontId="8" fillId="0" borderId="0" xfId="0" applyFont="1" applyBorder="1" applyAlignment="1">
      <alignment horizontal="right"/>
    </xf>
    <xf numFmtId="0" fontId="8" fillId="0" borderId="0" xfId="0" applyFont="1" applyFill="1" applyBorder="1" applyAlignment="1">
      <alignment horizontal="right"/>
    </xf>
    <xf numFmtId="0" fontId="5" fillId="0" borderId="0" xfId="2" applyFont="1" applyBorder="1" applyAlignment="1">
      <alignment horizontal="center"/>
    </xf>
    <xf numFmtId="49" fontId="8" fillId="0" borderId="0" xfId="0" applyNumberFormat="1" applyFont="1"/>
    <xf numFmtId="49" fontId="3" fillId="0" borderId="1" xfId="2" applyNumberFormat="1" applyFont="1" applyBorder="1" applyAlignment="1">
      <alignment horizontal="center" vertical="top" wrapText="1"/>
    </xf>
    <xf numFmtId="49" fontId="3" fillId="0" borderId="26" xfId="2" applyNumberFormat="1" applyFont="1" applyBorder="1"/>
    <xf numFmtId="49" fontId="3" fillId="0" borderId="4" xfId="2" applyNumberFormat="1" applyFont="1" applyBorder="1"/>
    <xf numFmtId="49" fontId="7" fillId="0" borderId="4" xfId="2" applyNumberFormat="1" applyFont="1" applyBorder="1" applyAlignment="1">
      <alignment horizontal="center"/>
    </xf>
    <xf numFmtId="49" fontId="3" fillId="0" borderId="4" xfId="2" applyNumberFormat="1" applyFont="1" applyBorder="1" applyAlignment="1">
      <alignment horizontal="center"/>
    </xf>
    <xf numFmtId="49" fontId="6" fillId="0" borderId="4" xfId="2" applyNumberFormat="1" applyFont="1" applyBorder="1" applyAlignment="1">
      <alignment horizontal="center"/>
    </xf>
    <xf numFmtId="49" fontId="6" fillId="0" borderId="4" xfId="2" applyNumberFormat="1" applyFont="1" applyFill="1" applyBorder="1" applyAlignment="1">
      <alignment horizontal="center"/>
    </xf>
    <xf numFmtId="49" fontId="6" fillId="0" borderId="4" xfId="2" applyNumberFormat="1" applyFont="1" applyBorder="1"/>
    <xf numFmtId="49" fontId="6" fillId="0" borderId="30" xfId="2" applyNumberFormat="1" applyFont="1" applyBorder="1"/>
    <xf numFmtId="49" fontId="5" fillId="0" borderId="4" xfId="2" applyNumberFormat="1" applyFont="1" applyBorder="1" applyAlignment="1">
      <alignment horizontal="center"/>
    </xf>
    <xf numFmtId="49" fontId="8" fillId="0" borderId="26" xfId="2" applyNumberFormat="1" applyFont="1" applyBorder="1"/>
    <xf numFmtId="49" fontId="8" fillId="0" borderId="6" xfId="2" applyNumberFormat="1" applyFont="1" applyBorder="1"/>
    <xf numFmtId="49" fontId="7" fillId="0" borderId="0" xfId="1" applyNumberFormat="1" applyFont="1" applyFill="1" applyBorder="1" applyAlignment="1" applyProtection="1"/>
    <xf numFmtId="49" fontId="8" fillId="0" borderId="0" xfId="0" applyNumberFormat="1" applyFont="1" applyBorder="1"/>
    <xf numFmtId="49" fontId="6" fillId="0" borderId="0" xfId="0" applyNumberFormat="1" applyFont="1" applyBorder="1"/>
    <xf numFmtId="1" fontId="8" fillId="0" borderId="0" xfId="0" applyNumberFormat="1" applyFont="1" applyFill="1"/>
    <xf numFmtId="165" fontId="8" fillId="0" borderId="0" xfId="0" applyNumberFormat="1" applyFont="1" applyBorder="1"/>
    <xf numFmtId="0" fontId="8" fillId="0" borderId="4" xfId="0" applyFont="1" applyBorder="1"/>
    <xf numFmtId="167" fontId="8" fillId="0" borderId="12" xfId="1" applyNumberFormat="1" applyFont="1" applyBorder="1" applyAlignment="1">
      <alignment horizontal="right"/>
    </xf>
    <xf numFmtId="167" fontId="8" fillId="0" borderId="0" xfId="1" applyNumberFormat="1" applyFont="1" applyFill="1" applyBorder="1" applyAlignment="1">
      <alignment horizontal="right"/>
    </xf>
    <xf numFmtId="0" fontId="7" fillId="0" borderId="0" xfId="3" applyFont="1" applyFill="1" applyBorder="1"/>
    <xf numFmtId="0" fontId="7" fillId="0" borderId="0" xfId="0" applyFont="1" applyFill="1" applyBorder="1" applyAlignment="1">
      <alignment horizontal="center"/>
    </xf>
    <xf numFmtId="43" fontId="7" fillId="0" borderId="0" xfId="1" applyFont="1" applyFill="1" applyBorder="1" applyAlignment="1" applyProtection="1">
      <alignment horizontal="center"/>
    </xf>
    <xf numFmtId="0" fontId="7" fillId="0" borderId="12" xfId="0" applyFont="1" applyBorder="1" applyAlignment="1">
      <alignment horizontal="center"/>
    </xf>
    <xf numFmtId="0" fontId="11" fillId="0" borderId="0" xfId="0" applyFont="1"/>
    <xf numFmtId="0" fontId="8" fillId="0" borderId="1" xfId="0" applyFont="1" applyBorder="1"/>
    <xf numFmtId="0" fontId="8" fillId="0" borderId="2" xfId="0" applyFont="1" applyBorder="1"/>
    <xf numFmtId="0" fontId="8" fillId="0" borderId="3" xfId="3" applyFont="1" applyFill="1" applyBorder="1" applyAlignment="1">
      <alignment horizontal="right"/>
    </xf>
    <xf numFmtId="0" fontId="8" fillId="0" borderId="6" xfId="0" applyFont="1" applyBorder="1"/>
    <xf numFmtId="0" fontId="8" fillId="0" borderId="7" xfId="0" applyFont="1" applyBorder="1"/>
    <xf numFmtId="164" fontId="7" fillId="0" borderId="8" xfId="1" applyNumberFormat="1" applyFont="1" applyFill="1" applyBorder="1" applyAlignment="1" applyProtection="1">
      <alignment horizontal="center" vertical="top" wrapText="1"/>
    </xf>
    <xf numFmtId="167" fontId="8" fillId="0" borderId="5" xfId="1" applyNumberFormat="1" applyFont="1" applyFill="1" applyBorder="1" applyAlignment="1">
      <alignment horizontal="right"/>
    </xf>
    <xf numFmtId="167" fontId="7" fillId="0" borderId="5" xfId="1" applyNumberFormat="1" applyFont="1" applyBorder="1" applyAlignment="1">
      <alignment horizontal="right"/>
    </xf>
    <xf numFmtId="167" fontId="8" fillId="0" borderId="27" xfId="1" applyNumberFormat="1" applyFont="1" applyFill="1" applyBorder="1" applyAlignment="1">
      <alignment horizontal="right"/>
    </xf>
    <xf numFmtId="167" fontId="7" fillId="0" borderId="5" xfId="1" applyNumberFormat="1" applyFont="1" applyFill="1" applyBorder="1" applyAlignment="1">
      <alignment horizontal="right"/>
    </xf>
    <xf numFmtId="43" fontId="8" fillId="0" borderId="5" xfId="1" applyNumberFormat="1" applyFont="1" applyFill="1" applyBorder="1" applyAlignment="1">
      <alignment horizontal="right"/>
    </xf>
    <xf numFmtId="0" fontId="8" fillId="0" borderId="6" xfId="0" applyFont="1" applyFill="1" applyBorder="1"/>
    <xf numFmtId="0" fontId="8" fillId="0" borderId="7" xfId="0" applyFont="1" applyFill="1" applyBorder="1"/>
    <xf numFmtId="0" fontId="7" fillId="0" borderId="7" xfId="3" applyFont="1" applyFill="1" applyBorder="1"/>
    <xf numFmtId="0" fontId="7" fillId="0" borderId="7" xfId="0" applyFont="1" applyFill="1" applyBorder="1" applyAlignment="1">
      <alignment horizontal="center"/>
    </xf>
    <xf numFmtId="167" fontId="8" fillId="0" borderId="7" xfId="1" applyNumberFormat="1" applyFont="1" applyFill="1" applyBorder="1" applyAlignment="1">
      <alignment horizontal="right"/>
    </xf>
    <xf numFmtId="167" fontId="8" fillId="0" borderId="8" xfId="1" applyNumberFormat="1" applyFont="1" applyFill="1" applyBorder="1" applyAlignment="1">
      <alignment horizontal="right"/>
    </xf>
    <xf numFmtId="0" fontId="7" fillId="0" borderId="19" xfId="3" applyFont="1" applyBorder="1" applyAlignment="1">
      <alignment horizontal="center"/>
    </xf>
    <xf numFmtId="0" fontId="8" fillId="0" borderId="19" xfId="3" applyFont="1" applyBorder="1" applyAlignment="1">
      <alignment horizontal="center"/>
    </xf>
    <xf numFmtId="0" fontId="8" fillId="0" borderId="19" xfId="3" applyFont="1" applyFill="1" applyBorder="1" applyAlignment="1">
      <alignment horizontal="center"/>
    </xf>
    <xf numFmtId="0" fontId="8" fillId="0" borderId="13" xfId="0" applyFont="1" applyBorder="1"/>
    <xf numFmtId="0" fontId="8" fillId="0" borderId="13" xfId="3" applyFont="1" applyBorder="1"/>
    <xf numFmtId="0" fontId="7" fillId="0" borderId="13" xfId="3" applyFont="1" applyBorder="1"/>
    <xf numFmtId="0" fontId="7" fillId="0" borderId="13" xfId="3" applyFont="1" applyBorder="1" applyAlignment="1">
      <alignment horizontal="center"/>
    </xf>
    <xf numFmtId="0" fontId="10" fillId="0" borderId="22" xfId="3" applyFont="1" applyBorder="1"/>
    <xf numFmtId="0" fontId="8" fillId="0" borderId="22" xfId="0" applyFont="1" applyBorder="1"/>
    <xf numFmtId="0" fontId="8" fillId="0" borderId="13" xfId="3" applyFont="1" applyBorder="1" applyAlignment="1">
      <alignment horizontal="center"/>
    </xf>
    <xf numFmtId="0" fontId="8" fillId="0" borderId="22" xfId="4" applyNumberFormat="1" applyFont="1" applyFill="1" applyBorder="1" applyAlignment="1" applyProtection="1">
      <alignment vertical="top" wrapText="1"/>
    </xf>
    <xf numFmtId="0" fontId="8" fillId="0" borderId="13" xfId="3" applyFont="1" applyBorder="1" applyAlignment="1">
      <alignment horizontal="center" vertical="center"/>
    </xf>
    <xf numFmtId="0" fontId="8" fillId="0" borderId="22" xfId="3" applyFont="1" applyBorder="1" applyAlignment="1">
      <alignment wrapText="1"/>
    </xf>
    <xf numFmtId="0" fontId="8" fillId="0" borderId="22" xfId="3" applyFont="1" applyBorder="1"/>
    <xf numFmtId="164" fontId="8" fillId="0" borderId="22" xfId="1" applyNumberFormat="1" applyFont="1" applyFill="1" applyBorder="1" applyAlignment="1" applyProtection="1"/>
    <xf numFmtId="0" fontId="7" fillId="0" borderId="13" xfId="3" applyFont="1" applyBorder="1" applyAlignment="1">
      <alignment horizontal="left"/>
    </xf>
    <xf numFmtId="49" fontId="8" fillId="0" borderId="13" xfId="3" applyNumberFormat="1" applyFont="1" applyBorder="1" applyAlignment="1">
      <alignment horizontal="center"/>
    </xf>
    <xf numFmtId="0" fontId="8" fillId="0" borderId="22" xfId="3" applyFont="1" applyBorder="1" applyAlignment="1">
      <alignment horizontal="left" indent="1"/>
    </xf>
    <xf numFmtId="0" fontId="7" fillId="0" borderId="22" xfId="3" applyFont="1" applyBorder="1"/>
    <xf numFmtId="0" fontId="8" fillId="0" borderId="13" xfId="0" applyFont="1" applyBorder="1" applyAlignment="1">
      <alignment vertical="top"/>
    </xf>
    <xf numFmtId="0" fontId="8" fillId="0" borderId="22" xfId="0" applyFont="1" applyFill="1" applyBorder="1" applyAlignment="1"/>
    <xf numFmtId="0" fontId="8" fillId="0" borderId="13" xfId="3" applyFont="1" applyFill="1" applyBorder="1" applyAlignment="1">
      <alignment horizontal="center"/>
    </xf>
    <xf numFmtId="0" fontId="8" fillId="0" borderId="22" xfId="0" applyFont="1" applyBorder="1" applyAlignment="1">
      <alignment horizontal="left" vertical="top" indent="2"/>
    </xf>
    <xf numFmtId="0" fontId="8" fillId="0" borderId="28" xfId="3" applyFont="1" applyBorder="1"/>
    <xf numFmtId="0" fontId="8" fillId="0" borderId="12" xfId="0" applyFont="1" applyBorder="1" applyAlignment="1">
      <alignment horizontal="center"/>
    </xf>
    <xf numFmtId="167" fontId="7" fillId="0" borderId="12" xfId="1" applyNumberFormat="1" applyFont="1" applyBorder="1" applyAlignment="1">
      <alignment horizontal="right"/>
    </xf>
    <xf numFmtId="167" fontId="8" fillId="0" borderId="14" xfId="1" applyNumberFormat="1" applyFont="1" applyBorder="1" applyAlignment="1">
      <alignment horizontal="right"/>
    </xf>
    <xf numFmtId="43" fontId="8" fillId="0" borderId="12" xfId="1" applyNumberFormat="1" applyFont="1" applyFill="1" applyBorder="1" applyAlignment="1">
      <alignment horizontal="right"/>
    </xf>
    <xf numFmtId="0" fontId="8" fillId="0" borderId="9" xfId="3" applyFont="1" applyBorder="1" applyAlignment="1">
      <alignment horizontal="right"/>
    </xf>
    <xf numFmtId="0" fontId="7" fillId="0" borderId="28" xfId="3" applyFont="1" applyBorder="1" applyAlignment="1">
      <alignment horizontal="center"/>
    </xf>
    <xf numFmtId="0" fontId="7" fillId="2" borderId="19" xfId="3" applyFont="1" applyFill="1" applyBorder="1" applyAlignment="1">
      <alignment horizontal="center"/>
    </xf>
    <xf numFmtId="0" fontId="7" fillId="2" borderId="13" xfId="3" applyFont="1" applyFill="1" applyBorder="1" applyAlignment="1">
      <alignment horizontal="center"/>
    </xf>
    <xf numFmtId="0" fontId="7" fillId="2" borderId="22" xfId="3" applyFont="1" applyFill="1" applyBorder="1" applyAlignment="1">
      <alignment horizontal="center"/>
    </xf>
    <xf numFmtId="0" fontId="8" fillId="2" borderId="12" xfId="0" applyFont="1" applyFill="1" applyBorder="1" applyAlignment="1">
      <alignment horizontal="center"/>
    </xf>
    <xf numFmtId="167" fontId="8" fillId="2" borderId="12" xfId="1" applyNumberFormat="1" applyFont="1" applyFill="1" applyBorder="1" applyAlignment="1">
      <alignment horizontal="center"/>
    </xf>
    <xf numFmtId="167" fontId="8" fillId="2" borderId="5" xfId="1" applyNumberFormat="1" applyFont="1" applyFill="1" applyBorder="1" applyAlignment="1">
      <alignment horizontal="center"/>
    </xf>
    <xf numFmtId="0" fontId="8" fillId="0" borderId="0" xfId="2" applyFont="1" applyBorder="1" applyAlignment="1">
      <alignment horizontal="left" indent="2"/>
    </xf>
    <xf numFmtId="0" fontId="7" fillId="0" borderId="12" xfId="0" applyFont="1" applyFill="1" applyBorder="1" applyAlignment="1">
      <alignment horizontal="center"/>
    </xf>
    <xf numFmtId="0" fontId="7" fillId="0" borderId="15" xfId="0" applyFont="1" applyBorder="1" applyAlignment="1">
      <alignment horizontal="center"/>
    </xf>
    <xf numFmtId="164" fontId="7" fillId="0" borderId="28" xfId="1" applyNumberFormat="1" applyFont="1" applyFill="1" applyBorder="1" applyAlignment="1" applyProtection="1">
      <alignment horizontal="center" vertical="center"/>
    </xf>
    <xf numFmtId="164" fontId="7" fillId="0" borderId="21" xfId="1" quotePrefix="1" applyNumberFormat="1" applyFont="1" applyFill="1" applyBorder="1" applyAlignment="1" applyProtection="1">
      <alignment horizontal="center" wrapText="1"/>
    </xf>
    <xf numFmtId="164" fontId="7" fillId="0" borderId="27" xfId="1" quotePrefix="1" applyNumberFormat="1" applyFont="1" applyFill="1" applyBorder="1" applyAlignment="1" applyProtection="1">
      <alignment horizontal="center" wrapText="1"/>
    </xf>
    <xf numFmtId="164" fontId="7" fillId="0" borderId="3" xfId="1" applyNumberFormat="1" applyFont="1" applyFill="1" applyBorder="1" applyAlignment="1" applyProtection="1">
      <alignment horizontal="center" vertical="center"/>
    </xf>
    <xf numFmtId="0" fontId="7" fillId="0" borderId="31" xfId="2" applyFont="1" applyBorder="1" applyAlignment="1">
      <alignment horizontal="center"/>
    </xf>
    <xf numFmtId="164" fontId="3" fillId="0" borderId="29" xfId="1" applyNumberFormat="1" applyFont="1" applyBorder="1" applyAlignment="1">
      <alignment horizontal="right"/>
    </xf>
    <xf numFmtId="164" fontId="3" fillId="0" borderId="5" xfId="1" applyNumberFormat="1" applyFont="1" applyBorder="1" applyAlignment="1">
      <alignment horizontal="right"/>
    </xf>
    <xf numFmtId="164" fontId="3" fillId="0" borderId="17" xfId="1" applyNumberFormat="1" applyFont="1" applyBorder="1" applyAlignment="1">
      <alignment horizontal="right"/>
    </xf>
    <xf numFmtId="167" fontId="12" fillId="0" borderId="12" xfId="1" applyNumberFormat="1" applyFont="1" applyBorder="1" applyAlignment="1">
      <alignment horizontal="right"/>
    </xf>
    <xf numFmtId="167" fontId="12" fillId="0" borderId="5" xfId="1" applyNumberFormat="1" applyFont="1" applyFill="1" applyBorder="1" applyAlignment="1">
      <alignment horizontal="right"/>
    </xf>
    <xf numFmtId="0" fontId="7" fillId="0" borderId="32" xfId="3" applyFont="1" applyBorder="1" applyAlignment="1">
      <alignment horizontal="center" vertical="top" wrapText="1"/>
    </xf>
    <xf numFmtId="0" fontId="7" fillId="0" borderId="32" xfId="2" applyFont="1" applyBorder="1" applyAlignment="1">
      <alignment horizontal="center" vertical="top" wrapText="1"/>
    </xf>
    <xf numFmtId="164" fontId="7" fillId="0" borderId="18" xfId="1" applyNumberFormat="1" applyFont="1" applyFill="1" applyBorder="1" applyAlignment="1" applyProtection="1">
      <alignment horizontal="center" vertical="top" wrapText="1"/>
    </xf>
    <xf numFmtId="0" fontId="7" fillId="0" borderId="12" xfId="0" applyFont="1" applyBorder="1" applyAlignment="1">
      <alignment horizontal="center" vertical="center"/>
    </xf>
    <xf numFmtId="0" fontId="7" fillId="2" borderId="12" xfId="0" applyFont="1" applyFill="1" applyBorder="1" applyAlignment="1">
      <alignment horizontal="center"/>
    </xf>
    <xf numFmtId="43" fontId="7" fillId="0" borderId="7" xfId="1" applyFont="1" applyFill="1" applyBorder="1" applyAlignment="1" applyProtection="1">
      <alignment horizontal="center"/>
    </xf>
    <xf numFmtId="0" fontId="7" fillId="0" borderId="0" xfId="0" applyFont="1"/>
    <xf numFmtId="0" fontId="13" fillId="0" borderId="0" xfId="2" applyFont="1" applyBorder="1"/>
    <xf numFmtId="0" fontId="8" fillId="0" borderId="0" xfId="0" applyFont="1" applyBorder="1" applyAlignment="1">
      <alignment horizontal="left"/>
    </xf>
    <xf numFmtId="0" fontId="7" fillId="0" borderId="0" xfId="2" applyFont="1" applyBorder="1" applyAlignment="1">
      <alignment vertical="center"/>
    </xf>
    <xf numFmtId="43" fontId="8" fillId="0" borderId="0" xfId="1" applyFont="1" applyFill="1" applyBorder="1" applyAlignment="1" applyProtection="1"/>
    <xf numFmtId="0" fontId="7" fillId="0" borderId="2" xfId="2" applyFont="1" applyBorder="1"/>
    <xf numFmtId="0" fontId="7" fillId="0" borderId="2" xfId="0" applyFont="1" applyBorder="1"/>
    <xf numFmtId="167" fontId="7" fillId="0" borderId="34" xfId="1" applyNumberFormat="1" applyFont="1" applyFill="1" applyBorder="1" applyAlignment="1" applyProtection="1">
      <alignment horizontal="center"/>
    </xf>
    <xf numFmtId="167" fontId="7" fillId="0" borderId="35" xfId="1" applyNumberFormat="1" applyFont="1" applyFill="1" applyBorder="1" applyAlignment="1" applyProtection="1">
      <alignment horizontal="center"/>
    </xf>
    <xf numFmtId="0" fontId="7" fillId="0" borderId="0" xfId="0" applyFont="1" applyBorder="1"/>
    <xf numFmtId="169" fontId="7" fillId="0" borderId="13" xfId="1" applyNumberFormat="1" applyFont="1" applyFill="1" applyBorder="1" applyAlignment="1" applyProtection="1">
      <alignment horizontal="center"/>
    </xf>
    <xf numFmtId="169" fontId="7" fillId="0" borderId="37" xfId="1" applyNumberFormat="1" applyFont="1" applyFill="1" applyBorder="1" applyAlignment="1" applyProtection="1">
      <alignment horizontal="center"/>
    </xf>
    <xf numFmtId="0" fontId="7" fillId="0" borderId="7" xfId="2" applyFont="1" applyBorder="1"/>
    <xf numFmtId="0" fontId="7" fillId="0" borderId="7" xfId="0" applyFont="1" applyBorder="1"/>
    <xf numFmtId="167" fontId="7" fillId="0" borderId="39" xfId="1" applyNumberFormat="1" applyFont="1" applyFill="1" applyBorder="1" applyAlignment="1" applyProtection="1">
      <alignment horizontal="center"/>
    </xf>
    <xf numFmtId="167" fontId="7" fillId="0" borderId="40" xfId="1" applyNumberFormat="1" applyFont="1" applyFill="1" applyBorder="1" applyAlignment="1" applyProtection="1">
      <alignment horizontal="center"/>
    </xf>
    <xf numFmtId="167" fontId="8" fillId="0" borderId="33" xfId="1" applyNumberFormat="1" applyFont="1" applyBorder="1"/>
    <xf numFmtId="43" fontId="7" fillId="0" borderId="26" xfId="1" applyFont="1" applyFill="1" applyBorder="1" applyAlignment="1" applyProtection="1"/>
    <xf numFmtId="0" fontId="7" fillId="0" borderId="20" xfId="0" applyFont="1" applyBorder="1"/>
    <xf numFmtId="167" fontId="7" fillId="0" borderId="45" xfId="1" applyNumberFormat="1" applyFont="1" applyBorder="1"/>
    <xf numFmtId="167" fontId="8" fillId="0" borderId="36" xfId="1" applyNumberFormat="1" applyFont="1" applyBorder="1"/>
    <xf numFmtId="43" fontId="7" fillId="0" borderId="46" xfId="1" applyFont="1" applyFill="1" applyBorder="1" applyAlignment="1" applyProtection="1"/>
    <xf numFmtId="0" fontId="8" fillId="0" borderId="47" xfId="0" applyFont="1" applyBorder="1"/>
    <xf numFmtId="167" fontId="8" fillId="0" borderId="48" xfId="1" applyNumberFormat="1" applyFont="1" applyBorder="1"/>
    <xf numFmtId="43" fontId="8" fillId="0" borderId="49" xfId="1" applyFont="1" applyFill="1" applyBorder="1" applyAlignment="1" applyProtection="1"/>
    <xf numFmtId="0" fontId="8" fillId="0" borderId="50" xfId="0" applyFont="1" applyBorder="1"/>
    <xf numFmtId="167" fontId="7" fillId="0" borderId="51" xfId="1" applyNumberFormat="1" applyFont="1" applyBorder="1" applyAlignment="1">
      <alignment horizontal="center"/>
    </xf>
    <xf numFmtId="43" fontId="8" fillId="0" borderId="26" xfId="1" applyFont="1" applyFill="1" applyBorder="1" applyAlignment="1" applyProtection="1"/>
    <xf numFmtId="0" fontId="8" fillId="0" borderId="20" xfId="0" applyFont="1" applyBorder="1"/>
    <xf numFmtId="167" fontId="7" fillId="0" borderId="45" xfId="1" applyNumberFormat="1" applyFont="1" applyBorder="1" applyAlignment="1">
      <alignment horizontal="center"/>
    </xf>
    <xf numFmtId="167" fontId="7" fillId="0" borderId="36" xfId="1" applyNumberFormat="1" applyFont="1" applyBorder="1" applyAlignment="1">
      <alignment horizontal="center"/>
    </xf>
    <xf numFmtId="43" fontId="8" fillId="0" borderId="46" xfId="1" applyFont="1" applyFill="1" applyBorder="1" applyAlignment="1" applyProtection="1">
      <alignment wrapText="1"/>
    </xf>
    <xf numFmtId="167" fontId="7" fillId="0" borderId="48" xfId="1" applyNumberFormat="1" applyFont="1" applyBorder="1" applyAlignment="1">
      <alignment horizontal="center"/>
    </xf>
    <xf numFmtId="167" fontId="7" fillId="0" borderId="36" xfId="1" applyNumberFormat="1" applyFont="1" applyBorder="1"/>
    <xf numFmtId="167" fontId="7" fillId="0" borderId="48" xfId="1" applyNumberFormat="1" applyFont="1" applyBorder="1"/>
    <xf numFmtId="43" fontId="8" fillId="0" borderId="46" xfId="1" applyFont="1" applyFill="1" applyBorder="1" applyAlignment="1" applyProtection="1"/>
    <xf numFmtId="43" fontId="7" fillId="0" borderId="30" xfId="1" applyFont="1" applyFill="1" applyBorder="1" applyAlignment="1" applyProtection="1"/>
    <xf numFmtId="0" fontId="7" fillId="0" borderId="31" xfId="0" applyFont="1" applyBorder="1"/>
    <xf numFmtId="167" fontId="7" fillId="0" borderId="43" xfId="1" applyNumberFormat="1" applyFont="1" applyBorder="1"/>
    <xf numFmtId="43" fontId="8" fillId="0" borderId="0" xfId="1" applyFont="1" applyFill="1" applyBorder="1" applyAlignment="1" applyProtection="1">
      <alignment vertical="top" wrapText="1"/>
    </xf>
    <xf numFmtId="43" fontId="7" fillId="0" borderId="1" xfId="1" applyFont="1" applyFill="1" applyBorder="1" applyAlignment="1" applyProtection="1"/>
    <xf numFmtId="0" fontId="7" fillId="0" borderId="36" xfId="0" applyFont="1" applyBorder="1" applyAlignment="1">
      <alignment horizontal="center"/>
    </xf>
    <xf numFmtId="167" fontId="8" fillId="0" borderId="0" xfId="1" applyNumberFormat="1" applyFont="1" applyBorder="1"/>
    <xf numFmtId="167" fontId="8" fillId="0" borderId="5" xfId="1" applyNumberFormat="1" applyFont="1" applyBorder="1"/>
    <xf numFmtId="0" fontId="8" fillId="0" borderId="0" xfId="0" applyFont="1" applyFill="1" applyAlignment="1">
      <alignment horizontal="center"/>
    </xf>
    <xf numFmtId="0" fontId="7" fillId="0" borderId="33" xfId="0" applyFont="1" applyBorder="1" applyAlignment="1">
      <alignment horizontal="center"/>
    </xf>
    <xf numFmtId="167" fontId="7" fillId="0" borderId="5" xfId="1" applyNumberFormat="1" applyFont="1" applyFill="1" applyBorder="1" applyAlignment="1" applyProtection="1">
      <alignment horizontal="center"/>
    </xf>
    <xf numFmtId="0" fontId="7" fillId="0" borderId="6" xfId="2" applyFont="1" applyBorder="1"/>
    <xf numFmtId="0" fontId="7" fillId="0" borderId="38" xfId="0" applyFont="1" applyBorder="1"/>
    <xf numFmtId="0" fontId="7" fillId="0" borderId="6" xfId="0" applyFont="1" applyBorder="1"/>
    <xf numFmtId="0" fontId="7" fillId="0" borderId="8" xfId="0" applyFont="1" applyBorder="1"/>
    <xf numFmtId="166" fontId="8" fillId="0" borderId="36" xfId="0" applyNumberFormat="1" applyFont="1" applyBorder="1"/>
    <xf numFmtId="0" fontId="8" fillId="0" borderId="5" xfId="0" applyFont="1" applyBorder="1"/>
    <xf numFmtId="166" fontId="8" fillId="0" borderId="36" xfId="1" applyNumberFormat="1" applyFont="1" applyBorder="1"/>
    <xf numFmtId="0" fontId="7" fillId="0" borderId="43" xfId="0" applyFont="1" applyBorder="1" applyAlignment="1">
      <alignment horizontal="center"/>
    </xf>
    <xf numFmtId="43" fontId="8" fillId="0" borderId="31" xfId="1" applyFont="1" applyFill="1" applyBorder="1" applyAlignment="1" applyProtection="1"/>
    <xf numFmtId="166" fontId="7" fillId="0" borderId="43" xfId="1" applyNumberFormat="1" applyFont="1" applyBorder="1"/>
    <xf numFmtId="0" fontId="8" fillId="0" borderId="30" xfId="0" applyFont="1" applyBorder="1"/>
    <xf numFmtId="0" fontId="8" fillId="0" borderId="17" xfId="0" applyFont="1" applyBorder="1"/>
    <xf numFmtId="0" fontId="7" fillId="0" borderId="1" xfId="2" applyFont="1" applyBorder="1"/>
    <xf numFmtId="43" fontId="7" fillId="0" borderId="28" xfId="1" applyFont="1" applyFill="1" applyBorder="1" applyAlignment="1" applyProtection="1">
      <alignment horizontal="center" vertical="top" wrapText="1"/>
    </xf>
    <xf numFmtId="43" fontId="7" fillId="0" borderId="34" xfId="1" applyFont="1" applyFill="1" applyBorder="1" applyAlignment="1" applyProtection="1">
      <alignment horizontal="center" vertical="top" wrapText="1"/>
    </xf>
    <xf numFmtId="43" fontId="7" fillId="0" borderId="33" xfId="1" applyFont="1" applyFill="1" applyBorder="1" applyAlignment="1" applyProtection="1">
      <alignment horizontal="center" vertical="top" wrapText="1"/>
    </xf>
    <xf numFmtId="43" fontId="7" fillId="0" borderId="4" xfId="1" applyFont="1" applyFill="1" applyBorder="1" applyAlignment="1" applyProtection="1">
      <alignment vertical="top" wrapText="1"/>
    </xf>
    <xf numFmtId="43" fontId="7" fillId="0" borderId="22" xfId="1" applyFont="1" applyFill="1" applyBorder="1" applyAlignment="1" applyProtection="1">
      <alignment vertical="top" wrapText="1"/>
    </xf>
    <xf numFmtId="43" fontId="7" fillId="0" borderId="13" xfId="1" applyFont="1" applyFill="1" applyBorder="1" applyAlignment="1" applyProtection="1">
      <alignment horizontal="center" vertical="top" wrapText="1"/>
    </xf>
    <xf numFmtId="43" fontId="7" fillId="0" borderId="36" xfId="1" applyFont="1" applyFill="1" applyBorder="1" applyAlignment="1" applyProtection="1">
      <alignment horizontal="center" vertical="top" wrapText="1"/>
    </xf>
    <xf numFmtId="0" fontId="7" fillId="0" borderId="36" xfId="0" applyFont="1" applyBorder="1" applyAlignment="1">
      <alignment horizontal="center" vertical="top"/>
    </xf>
    <xf numFmtId="43" fontId="7" fillId="0" borderId="6" xfId="1" applyFont="1" applyFill="1" applyBorder="1" applyAlignment="1" applyProtection="1">
      <alignment vertical="top" wrapText="1"/>
    </xf>
    <xf numFmtId="43" fontId="7" fillId="0" borderId="32" xfId="1" applyFont="1" applyFill="1" applyBorder="1" applyAlignment="1" applyProtection="1">
      <alignment vertical="top" wrapText="1"/>
    </xf>
    <xf numFmtId="43" fontId="7" fillId="0" borderId="39" xfId="1" applyFont="1" applyFill="1" applyBorder="1" applyAlignment="1" applyProtection="1">
      <alignment horizontal="center" vertical="top" wrapText="1"/>
    </xf>
    <xf numFmtId="43" fontId="7" fillId="0" borderId="38" xfId="1" applyFont="1" applyFill="1" applyBorder="1" applyAlignment="1" applyProtection="1">
      <alignment horizontal="center" vertical="top" wrapText="1"/>
    </xf>
    <xf numFmtId="167" fontId="8" fillId="0" borderId="0" xfId="1" applyNumberFormat="1" applyFont="1" applyBorder="1" applyAlignment="1">
      <alignment vertical="top"/>
    </xf>
    <xf numFmtId="167" fontId="8" fillId="0" borderId="5" xfId="1" applyNumberFormat="1" applyFont="1" applyBorder="1" applyAlignment="1">
      <alignment vertical="top"/>
    </xf>
    <xf numFmtId="0" fontId="8" fillId="0" borderId="0" xfId="0" applyFont="1" applyFill="1" applyAlignment="1">
      <alignment horizontal="center" vertical="top"/>
    </xf>
    <xf numFmtId="167" fontId="8" fillId="0" borderId="22" xfId="0" applyNumberFormat="1" applyFont="1" applyBorder="1"/>
    <xf numFmtId="0" fontId="8" fillId="0" borderId="36" xfId="0" applyFont="1" applyBorder="1"/>
    <xf numFmtId="43" fontId="8" fillId="0" borderId="4" xfId="1" applyFont="1" applyFill="1" applyBorder="1" applyAlignment="1" applyProtection="1">
      <alignment vertical="top" wrapText="1"/>
    </xf>
    <xf numFmtId="166" fontId="8" fillId="0" borderId="22" xfId="0" applyNumberFormat="1" applyFont="1" applyBorder="1"/>
    <xf numFmtId="43" fontId="8" fillId="0" borderId="0" xfId="1" applyFont="1" applyBorder="1"/>
    <xf numFmtId="2" fontId="8" fillId="0" borderId="36" xfId="1" applyNumberFormat="1" applyFont="1" applyFill="1" applyBorder="1" applyAlignment="1" applyProtection="1">
      <alignment vertical="top" wrapText="1"/>
    </xf>
    <xf numFmtId="167" fontId="8" fillId="0" borderId="0" xfId="1" applyNumberFormat="1" applyFont="1"/>
    <xf numFmtId="2" fontId="8" fillId="0" borderId="13" xfId="0" applyNumberFormat="1" applyFont="1" applyBorder="1"/>
    <xf numFmtId="0" fontId="7" fillId="0" borderId="52" xfId="0" applyFont="1" applyBorder="1" applyAlignment="1">
      <alignment horizontal="center"/>
    </xf>
    <xf numFmtId="0" fontId="7" fillId="0" borderId="53" xfId="0" applyFont="1" applyBorder="1" applyAlignment="1">
      <alignment horizontal="center"/>
    </xf>
    <xf numFmtId="166" fontId="7" fillId="0" borderId="54" xfId="1" applyNumberFormat="1" applyFont="1" applyFill="1" applyBorder="1" applyAlignment="1" applyProtection="1">
      <alignment vertical="top" wrapText="1"/>
    </xf>
    <xf numFmtId="10" fontId="7" fillId="0" borderId="55" xfId="1" applyNumberFormat="1" applyFont="1" applyFill="1" applyBorder="1" applyAlignment="1" applyProtection="1">
      <alignment vertical="top" wrapText="1"/>
    </xf>
    <xf numFmtId="2" fontId="8" fillId="0" borderId="56" xfId="0" applyNumberFormat="1" applyFont="1" applyBorder="1"/>
    <xf numFmtId="167" fontId="8" fillId="0" borderId="7" xfId="1" applyNumberFormat="1" applyFont="1" applyBorder="1"/>
    <xf numFmtId="167" fontId="8" fillId="0" borderId="8" xfId="1" applyNumberFormat="1" applyFont="1" applyBorder="1"/>
    <xf numFmtId="166" fontId="8" fillId="0" borderId="0" xfId="1" applyNumberFormat="1" applyFont="1" applyFill="1" applyBorder="1" applyAlignment="1" applyProtection="1">
      <alignment vertical="top" wrapText="1"/>
    </xf>
    <xf numFmtId="167" fontId="8" fillId="0" borderId="0" xfId="1" applyNumberFormat="1" applyFont="1" applyFill="1" applyBorder="1" applyAlignment="1" applyProtection="1">
      <alignment vertical="top" wrapText="1"/>
    </xf>
    <xf numFmtId="0" fontId="8" fillId="0" borderId="0" xfId="0" applyFont="1" applyFill="1" applyBorder="1" applyAlignment="1">
      <alignment horizontal="center"/>
    </xf>
    <xf numFmtId="0" fontId="7" fillId="0" borderId="1" xfId="0" applyFont="1" applyBorder="1" applyAlignment="1">
      <alignment horizontal="center"/>
    </xf>
    <xf numFmtId="164" fontId="7" fillId="0" borderId="2" xfId="1" applyNumberFormat="1" applyFont="1" applyFill="1" applyBorder="1" applyAlignment="1" applyProtection="1">
      <alignment horizontal="center" vertical="top" wrapText="1"/>
    </xf>
    <xf numFmtId="167" fontId="7" fillId="0" borderId="33" xfId="1" applyNumberFormat="1" applyFont="1" applyFill="1" applyBorder="1" applyAlignment="1" applyProtection="1">
      <alignment horizontal="center"/>
    </xf>
    <xf numFmtId="0" fontId="7" fillId="0" borderId="4" xfId="0" applyFont="1" applyBorder="1" applyAlignment="1">
      <alignment horizontal="center"/>
    </xf>
    <xf numFmtId="0" fontId="7" fillId="0" borderId="4" xfId="2" applyFont="1" applyBorder="1"/>
    <xf numFmtId="164" fontId="7" fillId="0" borderId="0" xfId="1" applyNumberFormat="1" applyFont="1" applyFill="1" applyBorder="1" applyAlignment="1" applyProtection="1">
      <alignment horizontal="center" vertical="top" wrapText="1"/>
    </xf>
    <xf numFmtId="169" fontId="7" fillId="0" borderId="36" xfId="1" applyNumberFormat="1" applyFont="1" applyFill="1" applyBorder="1" applyAlignment="1" applyProtection="1">
      <alignment horizontal="center"/>
    </xf>
    <xf numFmtId="0" fontId="7" fillId="0" borderId="6" xfId="0" applyFont="1" applyBorder="1" applyAlignment="1">
      <alignment horizontal="center"/>
    </xf>
    <xf numFmtId="164" fontId="7" fillId="0" borderId="7" xfId="1" applyNumberFormat="1" applyFont="1" applyFill="1" applyBorder="1" applyAlignment="1" applyProtection="1">
      <alignment horizontal="center"/>
    </xf>
    <xf numFmtId="167" fontId="7" fillId="0" borderId="38" xfId="1" applyNumberFormat="1" applyFont="1" applyFill="1" applyBorder="1" applyAlignment="1" applyProtection="1">
      <alignment horizontal="center"/>
    </xf>
    <xf numFmtId="43" fontId="8" fillId="0" borderId="1" xfId="1" applyFont="1" applyFill="1" applyBorder="1" applyAlignment="1" applyProtection="1">
      <alignment horizontal="left"/>
    </xf>
    <xf numFmtId="1" fontId="8" fillId="0" borderId="2" xfId="0" applyNumberFormat="1" applyFont="1" applyBorder="1"/>
    <xf numFmtId="167" fontId="8" fillId="0" borderId="36" xfId="1" applyNumberFormat="1" applyFont="1" applyFill="1" applyBorder="1" applyAlignment="1" applyProtection="1">
      <alignment horizontal="right"/>
    </xf>
    <xf numFmtId="43" fontId="7" fillId="0" borderId="4" xfId="1" applyFont="1" applyFill="1" applyBorder="1" applyAlignment="1" applyProtection="1">
      <alignment horizontal="left"/>
    </xf>
    <xf numFmtId="43" fontId="8" fillId="0" borderId="4" xfId="1" applyFont="1" applyFill="1" applyBorder="1" applyAlignment="1" applyProtection="1">
      <alignment horizontal="left"/>
    </xf>
    <xf numFmtId="164" fontId="8" fillId="0" borderId="36" xfId="1" applyNumberFormat="1" applyFont="1" applyBorder="1"/>
    <xf numFmtId="164" fontId="8" fillId="0" borderId="36" xfId="1" applyNumberFormat="1" applyFont="1" applyFill="1" applyBorder="1" applyAlignment="1" applyProtection="1">
      <alignment horizontal="right"/>
    </xf>
    <xf numFmtId="164" fontId="8" fillId="0" borderId="48" xfId="1" applyNumberFormat="1" applyFont="1" applyBorder="1"/>
    <xf numFmtId="164" fontId="8" fillId="0" borderId="48" xfId="1" applyNumberFormat="1" applyFont="1" applyFill="1" applyBorder="1" applyAlignment="1" applyProtection="1">
      <alignment horizontal="right"/>
    </xf>
    <xf numFmtId="167" fontId="8" fillId="0" borderId="0" xfId="0" applyNumberFormat="1" applyFont="1" applyBorder="1"/>
    <xf numFmtId="164" fontId="8" fillId="0" borderId="56" xfId="1" applyNumberFormat="1" applyFont="1" applyBorder="1"/>
    <xf numFmtId="164" fontId="8" fillId="0" borderId="56" xfId="1" applyNumberFormat="1" applyFont="1" applyFill="1" applyBorder="1" applyAlignment="1" applyProtection="1">
      <alignment horizontal="right"/>
    </xf>
    <xf numFmtId="0" fontId="7" fillId="0" borderId="38" xfId="0" applyFont="1" applyBorder="1" applyAlignment="1">
      <alignment horizontal="center"/>
    </xf>
    <xf numFmtId="43" fontId="8" fillId="0" borderId="6" xfId="1" applyFont="1" applyFill="1" applyBorder="1" applyAlignment="1" applyProtection="1">
      <alignment horizontal="left"/>
    </xf>
    <xf numFmtId="1" fontId="8" fillId="0" borderId="7" xfId="0" applyNumberFormat="1" applyFont="1" applyBorder="1"/>
    <xf numFmtId="164" fontId="8" fillId="0" borderId="38" xfId="1" applyNumberFormat="1" applyFont="1" applyBorder="1"/>
    <xf numFmtId="164" fontId="8" fillId="0" borderId="38" xfId="1" applyNumberFormat="1" applyFont="1" applyFill="1" applyBorder="1" applyAlignment="1" applyProtection="1">
      <alignment horizontal="right"/>
    </xf>
    <xf numFmtId="164" fontId="7" fillId="0" borderId="0" xfId="0" applyNumberFormat="1" applyFont="1"/>
    <xf numFmtId="0" fontId="7" fillId="0" borderId="0" xfId="0" applyFont="1" applyFill="1" applyAlignment="1">
      <alignment horizontal="center"/>
    </xf>
    <xf numFmtId="0" fontId="8" fillId="0" borderId="12" xfId="0" applyFont="1" applyBorder="1"/>
    <xf numFmtId="164" fontId="8" fillId="0" borderId="13" xfId="1" applyNumberFormat="1" applyFont="1" applyBorder="1"/>
    <xf numFmtId="43" fontId="8" fillId="0" borderId="0" xfId="1" applyFont="1" applyFill="1" applyBorder="1" applyAlignment="1" applyProtection="1">
      <alignment horizontal="left"/>
    </xf>
    <xf numFmtId="1" fontId="8" fillId="0" borderId="12" xfId="0" applyNumberFormat="1" applyFont="1" applyBorder="1"/>
    <xf numFmtId="43" fontId="7" fillId="0" borderId="12" xfId="1" applyFont="1" applyBorder="1"/>
    <xf numFmtId="4" fontId="8" fillId="0" borderId="0" xfId="0" applyNumberFormat="1" applyFont="1"/>
    <xf numFmtId="0" fontId="8" fillId="0" borderId="0" xfId="2" applyFont="1" applyBorder="1" applyAlignment="1">
      <alignment horizontal="left"/>
    </xf>
    <xf numFmtId="37" fontId="8" fillId="0" borderId="12" xfId="1" applyNumberFormat="1" applyFont="1" applyBorder="1"/>
    <xf numFmtId="165" fontId="7" fillId="0" borderId="15" xfId="0" applyNumberFormat="1" applyFont="1" applyBorder="1"/>
    <xf numFmtId="1" fontId="7" fillId="0" borderId="15" xfId="0" applyNumberFormat="1" applyFont="1" applyBorder="1"/>
    <xf numFmtId="164" fontId="7" fillId="0" borderId="44" xfId="1" applyNumberFormat="1" applyFont="1" applyBorder="1"/>
    <xf numFmtId="164" fontId="7" fillId="0" borderId="43" xfId="1" applyNumberFormat="1" applyFont="1" applyBorder="1"/>
    <xf numFmtId="164" fontId="8" fillId="0" borderId="0" xfId="1" applyNumberFormat="1" applyFont="1"/>
    <xf numFmtId="0" fontId="7" fillId="0" borderId="25" xfId="0" applyFont="1" applyBorder="1" applyAlignment="1">
      <alignment horizontal="center"/>
    </xf>
    <xf numFmtId="164" fontId="7" fillId="0" borderId="33" xfId="1" applyNumberFormat="1" applyFont="1" applyFill="1" applyBorder="1" applyAlignment="1" applyProtection="1">
      <alignment horizontal="center"/>
    </xf>
    <xf numFmtId="164" fontId="7" fillId="0" borderId="38" xfId="1" applyNumberFormat="1" applyFont="1" applyFill="1" applyBorder="1" applyAlignment="1" applyProtection="1">
      <alignment horizontal="center"/>
    </xf>
    <xf numFmtId="43" fontId="7" fillId="0" borderId="1" xfId="1" applyFont="1" applyFill="1" applyBorder="1" applyAlignment="1" applyProtection="1">
      <alignment horizontal="left"/>
    </xf>
    <xf numFmtId="167" fontId="8" fillId="0" borderId="33" xfId="1" applyNumberFormat="1" applyFont="1" applyFill="1" applyBorder="1" applyAlignment="1" applyProtection="1">
      <alignment horizontal="right"/>
    </xf>
    <xf numFmtId="164" fontId="8" fillId="0" borderId="33" xfId="1" applyNumberFormat="1" applyFont="1" applyBorder="1"/>
    <xf numFmtId="164" fontId="8" fillId="0" borderId="33" xfId="1" applyNumberFormat="1" applyFont="1" applyFill="1" applyBorder="1" applyAlignment="1" applyProtection="1">
      <alignment horizontal="right"/>
    </xf>
    <xf numFmtId="167" fontId="7" fillId="0" borderId="17" xfId="1" applyNumberFormat="1" applyFont="1" applyBorder="1"/>
    <xf numFmtId="164" fontId="7" fillId="0" borderId="17" xfId="1" applyNumberFormat="1" applyFont="1" applyBorder="1"/>
    <xf numFmtId="167" fontId="8" fillId="0" borderId="38" xfId="1" applyNumberFormat="1" applyFont="1" applyFill="1" applyBorder="1" applyAlignment="1" applyProtection="1">
      <alignment horizontal="right"/>
    </xf>
    <xf numFmtId="167" fontId="7" fillId="0" borderId="1" xfId="1" applyNumberFormat="1" applyFont="1" applyBorder="1"/>
    <xf numFmtId="167" fontId="7" fillId="0" borderId="3" xfId="1" applyNumberFormat="1" applyFont="1" applyFill="1" applyBorder="1" applyAlignment="1" applyProtection="1">
      <alignment horizontal="center"/>
    </xf>
    <xf numFmtId="0" fontId="7" fillId="0" borderId="6" xfId="0" applyFont="1" applyBorder="1" applyAlignment="1">
      <alignment horizontal="center"/>
    </xf>
    <xf numFmtId="167" fontId="7" fillId="0" borderId="6" xfId="1" applyNumberFormat="1" applyFont="1" applyBorder="1"/>
    <xf numFmtId="0" fontId="8" fillId="0" borderId="33" xfId="0" applyFont="1" applyBorder="1"/>
    <xf numFmtId="167" fontId="8" fillId="0" borderId="4" xfId="1" applyNumberFormat="1" applyFont="1" applyBorder="1"/>
    <xf numFmtId="1" fontId="8" fillId="0" borderId="36" xfId="0" applyNumberFormat="1" applyFont="1" applyBorder="1"/>
    <xf numFmtId="43" fontId="7" fillId="0" borderId="0" xfId="1" applyFont="1" applyBorder="1" applyAlignment="1">
      <alignment horizontal="center"/>
    </xf>
    <xf numFmtId="167" fontId="11" fillId="0" borderId="5" xfId="1" applyNumberFormat="1" applyFont="1" applyBorder="1"/>
    <xf numFmtId="1" fontId="7" fillId="0" borderId="43" xfId="0" applyNumberFormat="1" applyFont="1" applyBorder="1"/>
    <xf numFmtId="43" fontId="7" fillId="0" borderId="30" xfId="1" applyFont="1" applyBorder="1"/>
    <xf numFmtId="167" fontId="8" fillId="0" borderId="30" xfId="1" applyNumberFormat="1" applyFont="1" applyBorder="1"/>
    <xf numFmtId="0" fontId="8" fillId="0" borderId="36" xfId="2" applyFont="1" applyBorder="1"/>
    <xf numFmtId="0" fontId="7" fillId="0" borderId="36" xfId="0" applyFont="1" applyBorder="1"/>
    <xf numFmtId="43" fontId="8" fillId="0" borderId="36" xfId="1" applyFont="1" applyBorder="1"/>
    <xf numFmtId="167" fontId="7" fillId="0" borderId="5" xfId="1" applyNumberFormat="1" applyFont="1" applyBorder="1"/>
    <xf numFmtId="0" fontId="7" fillId="0" borderId="30" xfId="0" applyFont="1" applyBorder="1" applyAlignment="1">
      <alignment horizontal="center"/>
    </xf>
    <xf numFmtId="43" fontId="7" fillId="0" borderId="43" xfId="1" applyFont="1" applyBorder="1" applyAlignment="1">
      <alignment horizontal="center"/>
    </xf>
    <xf numFmtId="0" fontId="7" fillId="0" borderId="4" xfId="0" applyFont="1" applyBorder="1" applyAlignment="1">
      <alignment horizontal="center" vertical="top"/>
    </xf>
    <xf numFmtId="0" fontId="8" fillId="0" borderId="7" xfId="2" applyFont="1" applyBorder="1"/>
    <xf numFmtId="0" fontId="7" fillId="0" borderId="4" xfId="0" applyFont="1" applyBorder="1"/>
    <xf numFmtId="167" fontId="7" fillId="0" borderId="4" xfId="1" applyNumberFormat="1" applyFont="1" applyBorder="1"/>
    <xf numFmtId="169" fontId="7" fillId="0" borderId="5" xfId="1" applyNumberFormat="1" applyFont="1" applyFill="1" applyBorder="1" applyAlignment="1" applyProtection="1">
      <alignment horizontal="center"/>
    </xf>
    <xf numFmtId="167" fontId="7" fillId="0" borderId="8" xfId="1" applyNumberFormat="1" applyFont="1" applyFill="1" applyBorder="1" applyAlignment="1" applyProtection="1">
      <alignment horizontal="center"/>
    </xf>
    <xf numFmtId="164" fontId="8" fillId="0" borderId="4" xfId="0" applyNumberFormat="1" applyFont="1" applyBorder="1"/>
    <xf numFmtId="164" fontId="8" fillId="0" borderId="36" xfId="0" applyNumberFormat="1" applyFont="1" applyBorder="1"/>
    <xf numFmtId="164" fontId="8" fillId="0" borderId="4" xfId="1" applyNumberFormat="1" applyFont="1" applyBorder="1"/>
    <xf numFmtId="164" fontId="8" fillId="0" borderId="5" xfId="1" applyNumberFormat="1" applyFont="1" applyBorder="1"/>
    <xf numFmtId="0" fontId="7" fillId="0" borderId="36" xfId="0" applyFont="1" applyFill="1" applyBorder="1" applyAlignment="1">
      <alignment horizontal="center"/>
    </xf>
    <xf numFmtId="164" fontId="8" fillId="0" borderId="4" xfId="1" applyNumberFormat="1" applyFont="1" applyFill="1" applyBorder="1" applyAlignment="1">
      <alignment horizontal="right"/>
    </xf>
    <xf numFmtId="164" fontId="8" fillId="0" borderId="4" xfId="1" applyNumberFormat="1" applyFont="1" applyFill="1" applyBorder="1"/>
    <xf numFmtId="164" fontId="8" fillId="0" borderId="36" xfId="1" applyNumberFormat="1" applyFont="1" applyFill="1" applyBorder="1"/>
    <xf numFmtId="164" fontId="8" fillId="0" borderId="5" xfId="1" applyNumberFormat="1" applyFont="1" applyFill="1" applyBorder="1"/>
    <xf numFmtId="0" fontId="7" fillId="0" borderId="0" xfId="0" applyFont="1" applyFill="1"/>
    <xf numFmtId="164" fontId="8" fillId="0" borderId="30" xfId="1" applyNumberFormat="1" applyFont="1" applyBorder="1"/>
    <xf numFmtId="0" fontId="8" fillId="0" borderId="4" xfId="0" applyFont="1" applyBorder="1" applyAlignment="1">
      <alignment horizontal="center" vertical="top"/>
    </xf>
    <xf numFmtId="0" fontId="8" fillId="0" borderId="0" xfId="2" applyFont="1" applyBorder="1" applyAlignment="1">
      <alignment vertical="top"/>
    </xf>
    <xf numFmtId="0" fontId="8" fillId="0" borderId="2" xfId="2" applyFont="1" applyBorder="1"/>
    <xf numFmtId="164" fontId="7" fillId="0" borderId="43" xfId="0" applyNumberFormat="1" applyFont="1" applyBorder="1"/>
    <xf numFmtId="164" fontId="7" fillId="0" borderId="30" xfId="1" applyNumberFormat="1" applyFont="1" applyBorder="1"/>
    <xf numFmtId="0" fontId="7" fillId="0" borderId="57" xfId="0" applyFont="1" applyBorder="1" applyAlignment="1">
      <alignment horizontal="center"/>
    </xf>
    <xf numFmtId="0" fontId="7" fillId="0" borderId="23" xfId="0" applyFont="1" applyBorder="1" applyAlignment="1">
      <alignment horizontal="center"/>
    </xf>
    <xf numFmtId="164" fontId="8" fillId="0" borderId="0" xfId="1" applyNumberFormat="1" applyFont="1" applyFill="1" applyBorder="1" applyAlignment="1" applyProtection="1"/>
    <xf numFmtId="167" fontId="8" fillId="0" borderId="12" xfId="1" applyNumberFormat="1" applyFont="1" applyFill="1" applyBorder="1" applyAlignment="1" applyProtection="1">
      <alignment horizontal="center"/>
    </xf>
    <xf numFmtId="167" fontId="8" fillId="0" borderId="27" xfId="1" applyNumberFormat="1" applyFont="1" applyBorder="1"/>
    <xf numFmtId="0" fontId="7" fillId="0" borderId="31" xfId="0" applyFont="1" applyBorder="1" applyAlignment="1">
      <alignment horizontal="center"/>
    </xf>
    <xf numFmtId="164" fontId="8" fillId="0" borderId="31" xfId="1" applyNumberFormat="1" applyFont="1" applyFill="1" applyBorder="1" applyAlignment="1" applyProtection="1"/>
    <xf numFmtId="167" fontId="8" fillId="0" borderId="15" xfId="1" applyNumberFormat="1" applyFont="1" applyBorder="1"/>
    <xf numFmtId="167" fontId="8" fillId="0" borderId="41" xfId="1" applyNumberFormat="1" applyFont="1" applyBorder="1"/>
    <xf numFmtId="167" fontId="8" fillId="0" borderId="13" xfId="1" applyNumberFormat="1" applyFont="1" applyBorder="1"/>
    <xf numFmtId="167" fontId="8" fillId="0" borderId="42" xfId="1" applyNumberFormat="1" applyFont="1" applyBorder="1"/>
    <xf numFmtId="167" fontId="8" fillId="0" borderId="37" xfId="1" applyNumberFormat="1" applyFont="1" applyBorder="1"/>
    <xf numFmtId="167" fontId="8" fillId="0" borderId="13" xfId="1" applyNumberFormat="1" applyFont="1" applyFill="1" applyBorder="1" applyAlignment="1" applyProtection="1">
      <alignment horizontal="center"/>
    </xf>
    <xf numFmtId="0" fontId="8" fillId="0" borderId="31" xfId="0" applyFont="1" applyBorder="1"/>
    <xf numFmtId="167" fontId="7" fillId="0" borderId="44" xfId="1" applyNumberFormat="1" applyFont="1" applyBorder="1"/>
    <xf numFmtId="167" fontId="7" fillId="0" borderId="41" xfId="1" applyNumberFormat="1" applyFont="1" applyBorder="1"/>
    <xf numFmtId="0" fontId="11" fillId="0" borderId="0" xfId="0" applyFont="1" applyBorder="1" applyAlignment="1">
      <alignment horizontal="left"/>
    </xf>
    <xf numFmtId="167" fontId="8" fillId="0" borderId="36" xfId="1" applyNumberFormat="1" applyFont="1" applyBorder="1" applyAlignment="1">
      <alignment horizontal="center"/>
    </xf>
    <xf numFmtId="0" fontId="8" fillId="0" borderId="0" xfId="1" applyNumberFormat="1" applyFont="1" applyFill="1" applyBorder="1" applyAlignment="1" applyProtection="1">
      <alignment vertical="top" wrapText="1"/>
    </xf>
    <xf numFmtId="167" fontId="7" fillId="0" borderId="30" xfId="1" applyNumberFormat="1" applyFont="1" applyBorder="1"/>
    <xf numFmtId="0" fontId="7" fillId="0" borderId="36" xfId="2" applyFont="1" applyBorder="1"/>
    <xf numFmtId="0" fontId="8" fillId="0" borderId="0" xfId="2" applyFont="1" applyFill="1" applyBorder="1"/>
    <xf numFmtId="167" fontId="8" fillId="0" borderId="0" xfId="1" applyNumberFormat="1" applyFont="1" applyFill="1" applyBorder="1"/>
    <xf numFmtId="0" fontId="7" fillId="0" borderId="1" xfId="0" applyFont="1" applyBorder="1"/>
    <xf numFmtId="0" fontId="7" fillId="0" borderId="3" xfId="0" applyFont="1" applyBorder="1"/>
    <xf numFmtId="167" fontId="7" fillId="0" borderId="2" xfId="1" applyNumberFormat="1" applyFont="1" applyBorder="1"/>
    <xf numFmtId="0" fontId="7" fillId="0" borderId="5" xfId="0" applyFont="1" applyBorder="1"/>
    <xf numFmtId="167" fontId="7" fillId="0" borderId="0" xfId="1" applyNumberFormat="1" applyFont="1" applyBorder="1"/>
    <xf numFmtId="167" fontId="7" fillId="0" borderId="7" xfId="1" applyNumberFormat="1" applyFont="1" applyBorder="1"/>
    <xf numFmtId="167" fontId="8" fillId="0" borderId="36" xfId="0" applyNumberFormat="1" applyFont="1" applyBorder="1"/>
    <xf numFmtId="167" fontId="7" fillId="0" borderId="43" xfId="0" applyNumberFormat="1" applyFont="1" applyBorder="1"/>
    <xf numFmtId="167" fontId="8" fillId="0" borderId="31" xfId="1" applyNumberFormat="1" applyFont="1" applyBorder="1"/>
    <xf numFmtId="0" fontId="8" fillId="0" borderId="4" xfId="5" applyFont="1" applyFill="1" applyBorder="1" applyAlignment="1">
      <alignment horizontal="center" vertical="top"/>
    </xf>
    <xf numFmtId="0" fontId="7" fillId="0" borderId="33" xfId="0" applyFont="1" applyBorder="1"/>
    <xf numFmtId="164" fontId="8" fillId="0" borderId="0" xfId="1" applyNumberFormat="1" applyFont="1" applyFill="1" applyBorder="1" applyAlignment="1" applyProtection="1">
      <alignment horizontal="left"/>
    </xf>
    <xf numFmtId="0" fontId="8" fillId="0" borderId="0" xfId="0" applyFont="1" applyBorder="1" applyAlignment="1">
      <alignment vertical="top" wrapText="1"/>
    </xf>
    <xf numFmtId="164" fontId="8" fillId="0" borderId="36" xfId="0" applyNumberFormat="1" applyFont="1" applyBorder="1" applyAlignment="1">
      <alignment vertical="top"/>
    </xf>
    <xf numFmtId="164" fontId="8" fillId="0" borderId="36" xfId="1" applyNumberFormat="1" applyFont="1" applyBorder="1" applyAlignment="1">
      <alignment vertical="top"/>
    </xf>
    <xf numFmtId="164" fontId="8" fillId="0" borderId="4" xfId="1" applyNumberFormat="1" applyFont="1" applyBorder="1" applyAlignment="1">
      <alignment vertical="top"/>
    </xf>
    <xf numFmtId="164" fontId="8" fillId="0" borderId="5" xfId="1" applyNumberFormat="1" applyFont="1" applyBorder="1" applyAlignment="1">
      <alignment vertical="top"/>
    </xf>
    <xf numFmtId="164" fontId="8" fillId="0" borderId="0" xfId="1" applyNumberFormat="1" applyFont="1" applyBorder="1"/>
    <xf numFmtId="0" fontId="10" fillId="2" borderId="0" xfId="2" applyFont="1" applyFill="1" applyBorder="1"/>
    <xf numFmtId="0" fontId="10" fillId="0" borderId="0" xfId="2" applyFont="1" applyFill="1" applyBorder="1"/>
    <xf numFmtId="164" fontId="7" fillId="0" borderId="3" xfId="1" applyNumberFormat="1" applyFont="1" applyFill="1" applyBorder="1" applyAlignment="1" applyProtection="1">
      <alignment horizontal="center"/>
    </xf>
    <xf numFmtId="164" fontId="7" fillId="0" borderId="8" xfId="1" applyNumberFormat="1" applyFont="1" applyFill="1" applyBorder="1" applyAlignment="1" applyProtection="1">
      <alignment horizontal="center"/>
    </xf>
    <xf numFmtId="1" fontId="8" fillId="0" borderId="3" xfId="0" applyNumberFormat="1" applyFont="1" applyBorder="1"/>
    <xf numFmtId="1" fontId="8" fillId="0" borderId="8" xfId="0" applyNumberFormat="1" applyFont="1" applyBorder="1"/>
    <xf numFmtId="0" fontId="8" fillId="0" borderId="58" xfId="0" applyFont="1" applyBorder="1"/>
    <xf numFmtId="167" fontId="7" fillId="0" borderId="36" xfId="1" applyNumberFormat="1" applyFont="1" applyFill="1" applyBorder="1" applyAlignment="1" applyProtection="1">
      <alignment horizontal="center"/>
    </xf>
    <xf numFmtId="164" fontId="7" fillId="0" borderId="36" xfId="1" applyNumberFormat="1" applyFont="1" applyFill="1" applyBorder="1" applyAlignment="1" applyProtection="1">
      <alignment horizontal="center"/>
    </xf>
    <xf numFmtId="43" fontId="7" fillId="0" borderId="0" xfId="1" applyFont="1" applyFill="1" applyBorder="1" applyAlignment="1" applyProtection="1">
      <alignment horizontal="left"/>
    </xf>
    <xf numFmtId="43" fontId="8" fillId="0" borderId="7" xfId="1" applyFont="1" applyFill="1" applyBorder="1" applyAlignment="1" applyProtection="1">
      <alignment horizontal="left"/>
    </xf>
    <xf numFmtId="167" fontId="8" fillId="0" borderId="3" xfId="1" applyNumberFormat="1" applyFont="1" applyBorder="1"/>
    <xf numFmtId="1" fontId="8" fillId="0" borderId="5" xfId="0" applyNumberFormat="1" applyFont="1" applyBorder="1"/>
    <xf numFmtId="164" fontId="7" fillId="0" borderId="0" xfId="1" applyNumberFormat="1" applyFont="1" applyBorder="1"/>
    <xf numFmtId="164" fontId="8" fillId="0" borderId="43" xfId="1" applyNumberFormat="1" applyFont="1" applyBorder="1"/>
    <xf numFmtId="167" fontId="8" fillId="0" borderId="33" xfId="1" applyNumberFormat="1" applyFont="1" applyFill="1" applyBorder="1" applyAlignment="1" applyProtection="1">
      <alignment horizontal="center"/>
    </xf>
    <xf numFmtId="169" fontId="8" fillId="0" borderId="36" xfId="1" applyNumberFormat="1" applyFont="1" applyFill="1" applyBorder="1" applyAlignment="1" applyProtection="1">
      <alignment horizontal="center"/>
    </xf>
    <xf numFmtId="167" fontId="8" fillId="0" borderId="38" xfId="1" applyNumberFormat="1" applyFont="1" applyFill="1" applyBorder="1" applyAlignment="1" applyProtection="1">
      <alignment horizontal="center"/>
    </xf>
    <xf numFmtId="0" fontId="8" fillId="0" borderId="3" xfId="0" applyFont="1" applyBorder="1"/>
    <xf numFmtId="1" fontId="8" fillId="0" borderId="17" xfId="0" applyNumberFormat="1" applyFont="1" applyBorder="1"/>
    <xf numFmtId="167" fontId="8" fillId="0" borderId="17" xfId="1" applyNumberFormat="1" applyFont="1" applyBorder="1"/>
    <xf numFmtId="43" fontId="7" fillId="0" borderId="30" xfId="1" applyFont="1" applyFill="1" applyBorder="1" applyAlignment="1" applyProtection="1">
      <alignment horizontal="center"/>
    </xf>
    <xf numFmtId="0" fontId="14" fillId="0" borderId="0" xfId="0" applyFont="1" applyBorder="1" applyAlignment="1">
      <alignment horizontal="center"/>
    </xf>
    <xf numFmtId="0" fontId="2" fillId="0" borderId="0" xfId="0" applyFont="1"/>
    <xf numFmtId="167" fontId="2" fillId="0" borderId="0" xfId="1" applyNumberFormat="1" applyFont="1"/>
    <xf numFmtId="169" fontId="15" fillId="0" borderId="36" xfId="1" applyNumberFormat="1" applyFont="1" applyFill="1" applyBorder="1" applyAlignment="1" applyProtection="1">
      <alignment horizontal="center"/>
    </xf>
    <xf numFmtId="0" fontId="15" fillId="0" borderId="36" xfId="0" applyFont="1" applyBorder="1"/>
    <xf numFmtId="164" fontId="2" fillId="0" borderId="36" xfId="1" applyNumberFormat="1" applyFont="1" applyBorder="1"/>
    <xf numFmtId="164" fontId="15" fillId="0" borderId="43" xfId="1" applyNumberFormat="1" applyFont="1" applyBorder="1"/>
    <xf numFmtId="0" fontId="7" fillId="0" borderId="0" xfId="0" applyFont="1" applyFill="1" applyBorder="1"/>
    <xf numFmtId="0" fontId="8" fillId="0" borderId="8" xfId="0" applyFont="1" applyBorder="1"/>
    <xf numFmtId="0" fontId="7" fillId="0" borderId="4" xfId="0" applyFont="1" applyFill="1" applyBorder="1" applyAlignment="1">
      <alignment horizontal="center"/>
    </xf>
    <xf numFmtId="0" fontId="7" fillId="0" borderId="6" xfId="0" applyFont="1" applyFill="1" applyBorder="1" applyAlignment="1">
      <alignment horizontal="center"/>
    </xf>
    <xf numFmtId="164" fontId="8" fillId="0" borderId="5" xfId="0" applyNumberFormat="1" applyFont="1" applyBorder="1"/>
    <xf numFmtId="164" fontId="8" fillId="0" borderId="5" xfId="0" applyNumberFormat="1" applyFont="1" applyBorder="1" applyAlignment="1">
      <alignment vertical="top"/>
    </xf>
    <xf numFmtId="164" fontId="7" fillId="0" borderId="17" xfId="0" applyNumberFormat="1" applyFont="1" applyBorder="1"/>
    <xf numFmtId="0" fontId="3" fillId="0" borderId="0" xfId="0" applyFont="1" applyBorder="1" applyAlignment="1">
      <alignment horizontal="center"/>
    </xf>
    <xf numFmtId="0" fontId="7" fillId="0" borderId="0" xfId="2" applyFont="1" applyFill="1" applyBorder="1"/>
    <xf numFmtId="0" fontId="7" fillId="0" borderId="1" xfId="0" applyFont="1" applyFill="1" applyBorder="1"/>
    <xf numFmtId="43" fontId="7" fillId="0" borderId="3" xfId="1" applyFont="1" applyFill="1" applyBorder="1" applyAlignment="1" applyProtection="1">
      <alignment horizontal="left"/>
    </xf>
    <xf numFmtId="43" fontId="7" fillId="0" borderId="61" xfId="1" applyFont="1" applyFill="1" applyBorder="1" applyAlignment="1" applyProtection="1">
      <alignment horizontal="center"/>
    </xf>
    <xf numFmtId="167" fontId="7" fillId="0" borderId="61" xfId="1" applyNumberFormat="1" applyFont="1" applyFill="1" applyBorder="1" applyAlignment="1" applyProtection="1">
      <alignment horizontal="center"/>
    </xf>
    <xf numFmtId="170" fontId="7" fillId="0" borderId="18" xfId="1" applyNumberFormat="1" applyFont="1" applyFill="1" applyBorder="1" applyAlignment="1" applyProtection="1">
      <alignment horizontal="center"/>
    </xf>
    <xf numFmtId="43" fontId="7" fillId="0" borderId="18" xfId="1" applyFont="1" applyFill="1" applyBorder="1" applyAlignment="1" applyProtection="1">
      <alignment horizontal="center"/>
    </xf>
    <xf numFmtId="167" fontId="8" fillId="0" borderId="12" xfId="1" applyNumberFormat="1" applyFont="1" applyBorder="1"/>
    <xf numFmtId="0" fontId="8" fillId="0" borderId="12" xfId="0" applyFont="1" applyFill="1" applyBorder="1" applyAlignment="1">
      <alignment horizontal="center"/>
    </xf>
    <xf numFmtId="0" fontId="8" fillId="0" borderId="37" xfId="0" applyFont="1" applyFill="1" applyBorder="1" applyAlignment="1">
      <alignment horizontal="center"/>
    </xf>
    <xf numFmtId="0" fontId="7" fillId="0" borderId="0" xfId="2" applyFont="1" applyFill="1" applyBorder="1" applyAlignment="1">
      <alignment horizontal="left" indent="2"/>
    </xf>
    <xf numFmtId="167" fontId="8" fillId="0" borderId="12" xfId="1" applyNumberFormat="1" applyFont="1" applyFill="1" applyBorder="1"/>
    <xf numFmtId="167" fontId="8" fillId="0" borderId="12" xfId="1" applyNumberFormat="1" applyFont="1" applyFill="1" applyBorder="1" applyAlignment="1">
      <alignment horizontal="center"/>
    </xf>
    <xf numFmtId="167" fontId="8" fillId="0" borderId="37" xfId="1" applyNumberFormat="1" applyFont="1" applyFill="1" applyBorder="1" applyAlignment="1">
      <alignment horizontal="center"/>
    </xf>
    <xf numFmtId="167" fontId="8" fillId="0" borderId="62" xfId="1" applyNumberFormat="1" applyFont="1" applyFill="1" applyBorder="1" applyAlignment="1" applyProtection="1"/>
    <xf numFmtId="167" fontId="7" fillId="0" borderId="12" xfId="1" applyNumberFormat="1" applyFont="1" applyFill="1" applyBorder="1"/>
    <xf numFmtId="167" fontId="8" fillId="0" borderId="12" xfId="1" applyNumberFormat="1" applyFont="1" applyFill="1" applyBorder="1" applyAlignment="1"/>
    <xf numFmtId="167" fontId="8" fillId="0" borderId="37" xfId="1" applyNumberFormat="1" applyFont="1" applyFill="1" applyBorder="1" applyAlignment="1"/>
    <xf numFmtId="167" fontId="7" fillId="0" borderId="12" xfId="1" applyNumberFormat="1" applyFont="1" applyBorder="1"/>
    <xf numFmtId="167" fontId="8" fillId="0" borderId="63" xfId="1" applyNumberFormat="1" applyFont="1" applyBorder="1"/>
    <xf numFmtId="0" fontId="7" fillId="0" borderId="49" xfId="0" applyFont="1" applyBorder="1" applyAlignment="1">
      <alignment horizontal="center"/>
    </xf>
    <xf numFmtId="43" fontId="7" fillId="0" borderId="50" xfId="1" applyFont="1" applyFill="1" applyBorder="1" applyAlignment="1" applyProtection="1">
      <alignment horizontal="left"/>
    </xf>
    <xf numFmtId="167" fontId="7" fillId="0" borderId="61" xfId="1" applyNumberFormat="1" applyFont="1" applyBorder="1"/>
    <xf numFmtId="167" fontId="7" fillId="0" borderId="61" xfId="1" applyNumberFormat="1" applyFont="1" applyBorder="1" applyAlignment="1"/>
    <xf numFmtId="167" fontId="7" fillId="0" borderId="61" xfId="1" applyNumberFormat="1" applyFont="1" applyFill="1" applyBorder="1" applyAlignment="1"/>
    <xf numFmtId="167" fontId="7" fillId="0" borderId="64" xfId="1" applyNumberFormat="1" applyFont="1" applyFill="1" applyBorder="1" applyAlignment="1"/>
    <xf numFmtId="0" fontId="7" fillId="0" borderId="26" xfId="0" applyFont="1" applyFill="1" applyBorder="1" applyAlignment="1">
      <alignment horizontal="center"/>
    </xf>
    <xf numFmtId="43" fontId="8" fillId="0" borderId="20" xfId="1" applyFont="1" applyFill="1" applyBorder="1" applyAlignment="1" applyProtection="1">
      <alignment horizontal="left"/>
    </xf>
    <xf numFmtId="167" fontId="8" fillId="0" borderId="14" xfId="1" applyNumberFormat="1" applyFont="1" applyFill="1" applyBorder="1"/>
    <xf numFmtId="167" fontId="8" fillId="0" borderId="14" xfId="1" applyNumberFormat="1" applyFont="1" applyFill="1" applyBorder="1" applyAlignment="1"/>
    <xf numFmtId="167" fontId="8" fillId="0" borderId="65" xfId="1" applyNumberFormat="1" applyFont="1" applyFill="1" applyBorder="1" applyAlignment="1"/>
    <xf numFmtId="167" fontId="7" fillId="0" borderId="12" xfId="1" applyNumberFormat="1" applyFont="1" applyBorder="1" applyAlignment="1"/>
    <xf numFmtId="167" fontId="7" fillId="0" borderId="12" xfId="1" applyNumberFormat="1" applyFont="1" applyFill="1" applyBorder="1" applyAlignment="1"/>
    <xf numFmtId="167" fontId="7" fillId="0" borderId="66" xfId="1" applyNumberFormat="1" applyFont="1" applyFill="1" applyBorder="1" applyAlignment="1" applyProtection="1"/>
    <xf numFmtId="167" fontId="7" fillId="0" borderId="67" xfId="1" applyNumberFormat="1" applyFont="1" applyFill="1" applyBorder="1" applyAlignment="1" applyProtection="1"/>
    <xf numFmtId="0" fontId="7" fillId="0" borderId="26" xfId="0" applyFont="1" applyBorder="1" applyAlignment="1">
      <alignment horizontal="center"/>
    </xf>
    <xf numFmtId="167" fontId="8" fillId="0" borderId="68" xfId="1" applyNumberFormat="1" applyFont="1" applyFill="1" applyBorder="1" applyAlignment="1" applyProtection="1"/>
    <xf numFmtId="167" fontId="8" fillId="0" borderId="14" xfId="1" applyNumberFormat="1" applyFont="1" applyBorder="1"/>
    <xf numFmtId="167" fontId="7" fillId="0" borderId="14" xfId="1" applyNumberFormat="1" applyFont="1" applyBorder="1"/>
    <xf numFmtId="167" fontId="7" fillId="0" borderId="14" xfId="1" applyNumberFormat="1" applyFont="1" applyBorder="1" applyAlignment="1"/>
    <xf numFmtId="167" fontId="8" fillId="0" borderId="18" xfId="1" applyNumberFormat="1" applyFont="1" applyFill="1" applyBorder="1"/>
    <xf numFmtId="167" fontId="8" fillId="0" borderId="18" xfId="1" applyNumberFormat="1" applyFont="1" applyFill="1" applyBorder="1" applyAlignment="1"/>
    <xf numFmtId="167" fontId="8" fillId="0" borderId="40" xfId="1" applyNumberFormat="1" applyFont="1" applyFill="1" applyBorder="1" applyAlignment="1"/>
    <xf numFmtId="167" fontId="8" fillId="0" borderId="0" xfId="1" applyNumberFormat="1" applyFont="1" applyFill="1" applyBorder="1" applyAlignment="1">
      <alignment horizontal="center"/>
    </xf>
    <xf numFmtId="0" fontId="7" fillId="0" borderId="0" xfId="0" applyFont="1" applyAlignment="1">
      <alignment horizontal="left"/>
    </xf>
    <xf numFmtId="167" fontId="8" fillId="0" borderId="0" xfId="1" applyNumberFormat="1" applyFont="1" applyFill="1" applyAlignment="1">
      <alignment horizontal="center"/>
    </xf>
    <xf numFmtId="43" fontId="8" fillId="0" borderId="69" xfId="1" applyFont="1" applyFill="1" applyBorder="1" applyAlignment="1" applyProtection="1">
      <alignment horizontal="left"/>
    </xf>
    <xf numFmtId="167" fontId="7" fillId="0" borderId="69" xfId="1" applyNumberFormat="1" applyFont="1" applyFill="1" applyBorder="1" applyAlignment="1" applyProtection="1">
      <alignment horizontal="center"/>
    </xf>
    <xf numFmtId="43" fontId="7" fillId="0" borderId="71" xfId="1" applyFont="1" applyFill="1" applyBorder="1" applyAlignment="1" applyProtection="1"/>
    <xf numFmtId="167" fontId="7" fillId="0" borderId="62" xfId="1" applyNumberFormat="1" applyFont="1" applyFill="1" applyBorder="1" applyAlignment="1" applyProtection="1">
      <alignment horizontal="center"/>
    </xf>
    <xf numFmtId="167" fontId="7" fillId="0" borderId="71" xfId="1" applyNumberFormat="1" applyFont="1" applyFill="1" applyBorder="1" applyAlignment="1" applyProtection="1">
      <alignment horizontal="center"/>
    </xf>
    <xf numFmtId="167" fontId="7" fillId="0" borderId="62" xfId="1" applyNumberFormat="1" applyFont="1" applyFill="1" applyBorder="1" applyAlignment="1" applyProtection="1">
      <alignment horizontal="right"/>
    </xf>
    <xf numFmtId="43" fontId="8" fillId="0" borderId="69" xfId="1" applyFont="1" applyFill="1" applyBorder="1" applyAlignment="1" applyProtection="1"/>
    <xf numFmtId="167" fontId="8" fillId="0" borderId="72" xfId="1" applyNumberFormat="1" applyFont="1" applyFill="1" applyBorder="1" applyAlignment="1" applyProtection="1"/>
    <xf numFmtId="167" fontId="8" fillId="0" borderId="69" xfId="1" applyNumberFormat="1" applyFont="1" applyFill="1" applyBorder="1" applyAlignment="1" applyProtection="1"/>
    <xf numFmtId="43" fontId="8" fillId="0" borderId="62" xfId="1" applyFont="1" applyFill="1" applyBorder="1" applyAlignment="1" applyProtection="1"/>
    <xf numFmtId="167" fontId="8" fillId="0" borderId="73" xfId="1" applyNumberFormat="1" applyFont="1" applyFill="1" applyBorder="1" applyAlignment="1" applyProtection="1"/>
    <xf numFmtId="43" fontId="7" fillId="0" borderId="74" xfId="1" applyFont="1" applyFill="1" applyBorder="1" applyAlignment="1" applyProtection="1">
      <alignment horizontal="center"/>
    </xf>
    <xf numFmtId="167" fontId="7" fillId="0" borderId="75" xfId="1" applyNumberFormat="1" applyFont="1" applyFill="1" applyBorder="1" applyAlignment="1" applyProtection="1"/>
    <xf numFmtId="167" fontId="7" fillId="0" borderId="74" xfId="1" applyNumberFormat="1" applyFont="1" applyFill="1" applyBorder="1" applyAlignment="1" applyProtection="1"/>
    <xf numFmtId="167" fontId="7" fillId="0" borderId="0" xfId="1" applyNumberFormat="1" applyFont="1" applyFill="1" applyBorder="1" applyAlignment="1" applyProtection="1"/>
    <xf numFmtId="0" fontId="8" fillId="0" borderId="0" xfId="5" applyFont="1" applyFill="1" applyBorder="1" applyAlignment="1">
      <alignment horizontal="left" vertical="top" wrapText="1"/>
    </xf>
    <xf numFmtId="0" fontId="16" fillId="0" borderId="0" xfId="0" applyFont="1" applyBorder="1" applyAlignment="1">
      <alignment horizontal="center"/>
    </xf>
    <xf numFmtId="0" fontId="15" fillId="0" borderId="33" xfId="0" applyFont="1" applyFill="1" applyBorder="1"/>
    <xf numFmtId="167" fontId="15" fillId="0" borderId="33" xfId="1" applyNumberFormat="1" applyFont="1" applyFill="1" applyBorder="1" applyAlignment="1" applyProtection="1">
      <alignment horizontal="center"/>
    </xf>
    <xf numFmtId="167" fontId="15" fillId="0" borderId="38" xfId="1" applyNumberFormat="1" applyFont="1" applyFill="1" applyBorder="1" applyAlignment="1" applyProtection="1">
      <alignment horizontal="center"/>
    </xf>
    <xf numFmtId="0" fontId="8" fillId="0" borderId="38" xfId="0" applyFont="1" applyBorder="1"/>
    <xf numFmtId="167" fontId="15" fillId="0" borderId="36" xfId="1" applyNumberFormat="1" applyFont="1" applyFill="1" applyBorder="1" applyAlignment="1" applyProtection="1">
      <alignment horizontal="center"/>
    </xf>
    <xf numFmtId="0" fontId="8" fillId="0" borderId="43" xfId="0" applyFont="1" applyBorder="1"/>
    <xf numFmtId="43" fontId="15" fillId="0" borderId="43" xfId="1" applyFont="1" applyFill="1" applyBorder="1" applyAlignment="1" applyProtection="1">
      <alignment horizontal="center"/>
    </xf>
    <xf numFmtId="0" fontId="16" fillId="2" borderId="0" xfId="2" applyFont="1" applyFill="1" applyBorder="1"/>
    <xf numFmtId="164" fontId="4" fillId="0" borderId="0" xfId="1" applyNumberFormat="1" applyFont="1"/>
    <xf numFmtId="164" fontId="7" fillId="0" borderId="36" xfId="1" applyNumberFormat="1" applyFont="1" applyBorder="1"/>
    <xf numFmtId="0" fontId="8" fillId="0" borderId="0" xfId="0" applyFont="1" applyAlignment="1">
      <alignment horizontal="left"/>
    </xf>
    <xf numFmtId="0" fontId="8" fillId="0" borderId="7" xfId="0" applyFont="1" applyBorder="1" applyAlignment="1">
      <alignment horizontal="center"/>
    </xf>
    <xf numFmtId="164" fontId="7" fillId="0" borderId="5" xfId="1" applyNumberFormat="1" applyFont="1" applyFill="1" applyBorder="1" applyAlignment="1" applyProtection="1">
      <alignment horizontal="center"/>
    </xf>
    <xf numFmtId="164" fontId="7" fillId="0" borderId="5" xfId="1" applyNumberFormat="1" applyFont="1" applyBorder="1"/>
    <xf numFmtId="164" fontId="7" fillId="0" borderId="48" xfId="1" applyNumberFormat="1" applyFont="1" applyBorder="1"/>
    <xf numFmtId="0" fontId="8" fillId="0" borderId="0" xfId="5" applyFont="1" applyFill="1" applyBorder="1" applyAlignment="1">
      <alignment horizontal="center" vertical="top"/>
    </xf>
    <xf numFmtId="0" fontId="8" fillId="0" borderId="4" xfId="2" applyFont="1" applyBorder="1"/>
    <xf numFmtId="0" fontId="8" fillId="0" borderId="6" xfId="2" applyFont="1" applyBorder="1"/>
    <xf numFmtId="0" fontId="17" fillId="2" borderId="0" xfId="2" applyFont="1" applyFill="1" applyBorder="1"/>
    <xf numFmtId="0" fontId="7" fillId="0" borderId="56" xfId="0" applyFont="1" applyBorder="1" applyAlignment="1">
      <alignment horizontal="center"/>
    </xf>
    <xf numFmtId="0" fontId="8" fillId="0" borderId="5" xfId="0" applyFont="1" applyBorder="1" applyAlignment="1">
      <alignment horizontal="center"/>
    </xf>
    <xf numFmtId="0" fontId="8" fillId="0" borderId="4" xfId="1" applyNumberFormat="1" applyFont="1" applyFill="1" applyBorder="1" applyAlignment="1" applyProtection="1">
      <alignment horizontal="justify" vertical="top" wrapText="1"/>
    </xf>
    <xf numFmtId="0" fontId="8" fillId="0" borderId="5" xfId="1" applyNumberFormat="1" applyFont="1" applyFill="1" applyBorder="1" applyAlignment="1" applyProtection="1">
      <alignment horizontal="justify" vertical="top" wrapText="1"/>
    </xf>
    <xf numFmtId="0" fontId="8" fillId="0" borderId="4" xfId="0" applyFont="1" applyBorder="1" applyAlignment="1">
      <alignment horizontal="left"/>
    </xf>
    <xf numFmtId="0" fontId="8" fillId="0" borderId="8" xfId="0" applyFont="1" applyBorder="1" applyAlignment="1">
      <alignment horizontal="center"/>
    </xf>
    <xf numFmtId="164" fontId="8" fillId="0" borderId="36" xfId="1" applyNumberFormat="1" applyFont="1" applyFill="1" applyBorder="1" applyAlignment="1" applyProtection="1">
      <alignment horizontal="center"/>
    </xf>
    <xf numFmtId="164" fontId="8" fillId="0" borderId="5" xfId="1" applyNumberFormat="1" applyFont="1" applyFill="1" applyBorder="1" applyAlignment="1" applyProtection="1">
      <alignment horizontal="center"/>
    </xf>
    <xf numFmtId="43" fontId="17" fillId="2" borderId="0" xfId="1" applyFont="1" applyFill="1" applyBorder="1" applyAlignment="1" applyProtection="1">
      <alignment horizontal="left"/>
    </xf>
    <xf numFmtId="0" fontId="7" fillId="0" borderId="17" xfId="0" applyFont="1" applyBorder="1"/>
    <xf numFmtId="164" fontId="12" fillId="0" borderId="0" xfId="1" applyNumberFormat="1" applyFont="1" applyFill="1" applyBorder="1" applyAlignment="1" applyProtection="1"/>
    <xf numFmtId="164" fontId="7" fillId="0" borderId="0" xfId="1" applyNumberFormat="1" applyFont="1" applyFill="1" applyBorder="1" applyAlignment="1" applyProtection="1"/>
    <xf numFmtId="164" fontId="7" fillId="0" borderId="8" xfId="1" applyNumberFormat="1" applyFont="1" applyBorder="1"/>
    <xf numFmtId="0" fontId="18" fillId="0" borderId="0" xfId="2" applyFont="1" applyFill="1" applyBorder="1"/>
    <xf numFmtId="0" fontId="7" fillId="0" borderId="0" xfId="2" applyFont="1" applyFill="1" applyBorder="1" applyAlignment="1">
      <alignment wrapText="1"/>
    </xf>
    <xf numFmtId="0" fontId="18" fillId="0" borderId="0" xfId="2" applyFont="1" applyFill="1" applyBorder="1" applyAlignment="1">
      <alignment wrapText="1"/>
    </xf>
    <xf numFmtId="2" fontId="8" fillId="0" borderId="0" xfId="0" applyNumberFormat="1" applyFont="1" applyFill="1" applyBorder="1"/>
    <xf numFmtId="2" fontId="8" fillId="0" borderId="20" xfId="0" applyNumberFormat="1" applyFont="1" applyFill="1" applyBorder="1"/>
    <xf numFmtId="2" fontId="7" fillId="0" borderId="20" xfId="0" applyNumberFormat="1" applyFont="1" applyFill="1" applyBorder="1"/>
    <xf numFmtId="0" fontId="8" fillId="0" borderId="31" xfId="0" applyFont="1" applyFill="1" applyBorder="1"/>
    <xf numFmtId="164" fontId="7" fillId="0" borderId="43" xfId="1" applyNumberFormat="1" applyFont="1" applyFill="1" applyBorder="1" applyAlignment="1" applyProtection="1">
      <alignment horizontal="center"/>
    </xf>
    <xf numFmtId="164" fontId="7" fillId="0" borderId="5" xfId="1" applyNumberFormat="1" applyFont="1" applyBorder="1" applyAlignment="1">
      <alignment horizontal="center"/>
    </xf>
    <xf numFmtId="164" fontId="8" fillId="0" borderId="4" xfId="1" applyNumberFormat="1" applyFont="1" applyFill="1" applyBorder="1" applyAlignment="1" applyProtection="1"/>
    <xf numFmtId="164" fontId="8" fillId="0" borderId="5" xfId="1" applyNumberFormat="1" applyFont="1" applyFill="1" applyBorder="1" applyAlignment="1" applyProtection="1"/>
    <xf numFmtId="43" fontId="7" fillId="0" borderId="52" xfId="1" applyFont="1" applyFill="1" applyBorder="1" applyAlignment="1" applyProtection="1">
      <alignment horizontal="center"/>
    </xf>
    <xf numFmtId="0" fontId="7" fillId="0" borderId="53" xfId="0" applyFont="1" applyBorder="1"/>
    <xf numFmtId="0" fontId="7" fillId="0" borderId="59" xfId="0" applyFont="1" applyBorder="1"/>
    <xf numFmtId="0" fontId="7" fillId="0" borderId="4" xfId="1" applyNumberFormat="1" applyFont="1" applyFill="1" applyBorder="1" applyAlignment="1" applyProtection="1">
      <alignment horizontal="justify" vertical="top" wrapText="1"/>
    </xf>
    <xf numFmtId="164" fontId="12" fillId="0" borderId="4" xfId="1" applyNumberFormat="1" applyFont="1" applyFill="1" applyBorder="1" applyAlignment="1" applyProtection="1"/>
    <xf numFmtId="164" fontId="7" fillId="0" borderId="4" xfId="1" applyNumberFormat="1" applyFont="1" applyFill="1" applyBorder="1" applyAlignment="1" applyProtection="1"/>
    <xf numFmtId="164" fontId="8" fillId="0" borderId="4" xfId="1" applyNumberFormat="1" applyFont="1" applyFill="1" applyBorder="1" applyAlignment="1" applyProtection="1">
      <alignment horizontal="left" indent="2"/>
    </xf>
    <xf numFmtId="164" fontId="8" fillId="0" borderId="6" xfId="1" applyNumberFormat="1" applyFont="1" applyFill="1" applyBorder="1" applyAlignment="1" applyProtection="1"/>
    <xf numFmtId="164" fontId="8" fillId="0" borderId="8" xfId="1" applyNumberFormat="1" applyFont="1" applyFill="1" applyBorder="1" applyAlignment="1" applyProtection="1"/>
    <xf numFmtId="164" fontId="18" fillId="0" borderId="0" xfId="1" applyNumberFormat="1" applyFont="1" applyFill="1" applyBorder="1" applyAlignment="1" applyProtection="1"/>
    <xf numFmtId="0" fontId="7" fillId="0" borderId="43" xfId="0" applyFont="1" applyFill="1" applyBorder="1" applyAlignment="1">
      <alignment horizontal="center"/>
    </xf>
    <xf numFmtId="43" fontId="8" fillId="0" borderId="61" xfId="1" applyFont="1" applyFill="1" applyBorder="1" applyAlignment="1" applyProtection="1">
      <alignment horizontal="center"/>
    </xf>
    <xf numFmtId="170" fontId="8" fillId="0" borderId="18" xfId="1" applyNumberFormat="1" applyFont="1" applyFill="1" applyBorder="1" applyAlignment="1" applyProtection="1">
      <alignment horizontal="center"/>
    </xf>
    <xf numFmtId="43" fontId="8" fillId="0" borderId="60" xfId="1" applyFont="1" applyFill="1" applyBorder="1" applyAlignment="1" applyProtection="1">
      <alignment horizontal="center"/>
    </xf>
    <xf numFmtId="170" fontId="8" fillId="0" borderId="40" xfId="1" applyNumberFormat="1" applyFont="1" applyFill="1" applyBorder="1" applyAlignment="1" applyProtection="1">
      <alignment horizontal="center"/>
    </xf>
    <xf numFmtId="164" fontId="7" fillId="0" borderId="0" xfId="1" applyNumberFormat="1" applyFont="1" applyFill="1" applyBorder="1" applyAlignment="1" applyProtection="1">
      <alignment horizontal="right"/>
    </xf>
    <xf numFmtId="164" fontId="7" fillId="0" borderId="0" xfId="1" applyNumberFormat="1" applyFont="1" applyFill="1" applyBorder="1" applyAlignment="1" applyProtection="1">
      <alignment horizontal="center"/>
    </xf>
    <xf numFmtId="0" fontId="7" fillId="0" borderId="1" xfId="0" applyFont="1" applyBorder="1" applyAlignment="1">
      <alignment horizontal="center"/>
    </xf>
    <xf numFmtId="0" fontId="7" fillId="0" borderId="6" xfId="0" applyFont="1" applyBorder="1" applyAlignment="1">
      <alignment horizontal="center"/>
    </xf>
    <xf numFmtId="164" fontId="7" fillId="0" borderId="0" xfId="1" applyNumberFormat="1" applyFont="1" applyFill="1" applyBorder="1" applyAlignment="1" applyProtection="1">
      <alignment horizontal="right"/>
    </xf>
    <xf numFmtId="0" fontId="7" fillId="0" borderId="2" xfId="2" applyFont="1" applyBorder="1" applyAlignment="1">
      <alignment horizontal="center" vertical="center" wrapText="1"/>
    </xf>
    <xf numFmtId="0" fontId="7" fillId="0" borderId="20" xfId="2" applyFont="1" applyBorder="1" applyAlignment="1">
      <alignment horizontal="center" vertical="center" wrapText="1"/>
    </xf>
    <xf numFmtId="0" fontId="7" fillId="0" borderId="9" xfId="2" applyFont="1" applyBorder="1" applyAlignment="1">
      <alignment horizontal="center" vertical="center" wrapText="1"/>
    </xf>
    <xf numFmtId="0" fontId="7" fillId="0" borderId="14" xfId="2" applyFont="1" applyBorder="1" applyAlignment="1">
      <alignment horizontal="center" vertical="center" wrapText="1"/>
    </xf>
    <xf numFmtId="43" fontId="10" fillId="0" borderId="1" xfId="1" applyFont="1" applyFill="1" applyBorder="1" applyAlignment="1" applyProtection="1">
      <alignment horizontal="center" vertical="center"/>
    </xf>
    <xf numFmtId="43" fontId="10" fillId="0" borderId="2" xfId="1" applyFont="1" applyFill="1" applyBorder="1" applyAlignment="1" applyProtection="1">
      <alignment horizontal="center" vertical="center"/>
    </xf>
    <xf numFmtId="43" fontId="10" fillId="0" borderId="3" xfId="1" applyFont="1" applyFill="1" applyBorder="1" applyAlignment="1" applyProtection="1">
      <alignment horizontal="center" vertical="center"/>
    </xf>
    <xf numFmtId="43" fontId="7" fillId="0" borderId="6" xfId="1" applyFont="1" applyFill="1" applyBorder="1" applyAlignment="1" applyProtection="1">
      <alignment horizontal="center"/>
    </xf>
    <xf numFmtId="43" fontId="7" fillId="0" borderId="7" xfId="1" applyFont="1" applyFill="1" applyBorder="1" applyAlignment="1" applyProtection="1">
      <alignment horizontal="center"/>
    </xf>
    <xf numFmtId="43" fontId="7" fillId="0" borderId="8" xfId="1" applyFont="1" applyFill="1" applyBorder="1" applyAlignment="1" applyProtection="1">
      <alignment horizontal="center"/>
    </xf>
    <xf numFmtId="43" fontId="7" fillId="0" borderId="23" xfId="1" applyFont="1" applyFill="1" applyBorder="1" applyAlignment="1" applyProtection="1">
      <alignment horizontal="center" vertical="center"/>
    </xf>
    <xf numFmtId="43" fontId="7" fillId="0" borderId="24" xfId="1" applyFont="1" applyFill="1" applyBorder="1" applyAlignment="1" applyProtection="1">
      <alignment horizontal="center" vertical="center"/>
    </xf>
    <xf numFmtId="43" fontId="7" fillId="0" borderId="25" xfId="1" applyFont="1" applyFill="1" applyBorder="1" applyAlignment="1" applyProtection="1">
      <alignment horizontal="center" vertical="center"/>
    </xf>
    <xf numFmtId="164" fontId="7" fillId="0" borderId="0" xfId="1" applyNumberFormat="1" applyFont="1" applyFill="1" applyBorder="1" applyAlignment="1" applyProtection="1">
      <alignment horizontal="center"/>
    </xf>
    <xf numFmtId="43" fontId="10" fillId="0" borderId="1" xfId="1" applyFont="1" applyFill="1" applyBorder="1" applyAlignment="1" applyProtection="1">
      <alignment horizontal="center"/>
    </xf>
    <xf numFmtId="43" fontId="10" fillId="0" borderId="2" xfId="1" applyFont="1" applyFill="1" applyBorder="1" applyAlignment="1" applyProtection="1">
      <alignment horizontal="center"/>
    </xf>
    <xf numFmtId="43" fontId="10" fillId="0" borderId="3" xfId="1" applyFont="1" applyFill="1" applyBorder="1" applyAlignment="1" applyProtection="1">
      <alignment horizontal="center"/>
    </xf>
    <xf numFmtId="164" fontId="7" fillId="0" borderId="23" xfId="1" applyNumberFormat="1" applyFont="1" applyFill="1" applyBorder="1" applyAlignment="1" applyProtection="1">
      <alignment horizontal="center"/>
    </xf>
    <xf numFmtId="164" fontId="7" fillId="0" borderId="24" xfId="1" applyNumberFormat="1" applyFont="1" applyFill="1" applyBorder="1" applyAlignment="1" applyProtection="1">
      <alignment horizontal="center"/>
    </xf>
    <xf numFmtId="164" fontId="7" fillId="0" borderId="25" xfId="1" applyNumberFormat="1" applyFont="1" applyFill="1" applyBorder="1" applyAlignment="1" applyProtection="1">
      <alignment horizontal="center"/>
    </xf>
    <xf numFmtId="0" fontId="7" fillId="0" borderId="1" xfId="0" applyFont="1" applyBorder="1" applyAlignment="1">
      <alignment horizontal="center"/>
    </xf>
    <xf numFmtId="0" fontId="7" fillId="0" borderId="3" xfId="0" applyFont="1" applyBorder="1" applyAlignment="1">
      <alignment horizontal="center"/>
    </xf>
    <xf numFmtId="43" fontId="8" fillId="0" borderId="4" xfId="1" applyFont="1" applyFill="1" applyBorder="1" applyAlignment="1" applyProtection="1">
      <alignment horizontal="center" vertical="top" wrapText="1"/>
    </xf>
    <xf numFmtId="43" fontId="8" fillId="0" borderId="5" xfId="1" applyFont="1" applyFill="1" applyBorder="1" applyAlignment="1" applyProtection="1">
      <alignment horizontal="center" vertical="top" wrapText="1"/>
    </xf>
    <xf numFmtId="0" fontId="7" fillId="0" borderId="24" xfId="0" applyFont="1" applyBorder="1" applyAlignment="1">
      <alignment horizontal="center"/>
    </xf>
    <xf numFmtId="0" fontId="7" fillId="0" borderId="25" xfId="0" applyFont="1" applyBorder="1" applyAlignment="1">
      <alignment horizontal="center"/>
    </xf>
    <xf numFmtId="164" fontId="7" fillId="0" borderId="23" xfId="0" applyNumberFormat="1" applyFont="1" applyBorder="1" applyAlignment="1">
      <alignment horizontal="center"/>
    </xf>
    <xf numFmtId="164" fontId="7" fillId="0" borderId="25" xfId="0" applyNumberFormat="1" applyFont="1" applyBorder="1" applyAlignment="1">
      <alignment horizontal="center"/>
    </xf>
    <xf numFmtId="0" fontId="8" fillId="0" borderId="0" xfId="2" applyFont="1" applyBorder="1" applyAlignment="1">
      <alignment horizontal="left" vertical="top" wrapText="1"/>
    </xf>
    <xf numFmtId="0" fontId="8" fillId="0" borderId="0" xfId="5" applyFont="1" applyFill="1" applyBorder="1" applyAlignment="1">
      <alignment vertical="top" wrapText="1"/>
    </xf>
    <xf numFmtId="0" fontId="8" fillId="0" borderId="5" xfId="5" applyFont="1" applyFill="1" applyBorder="1" applyAlignment="1">
      <alignment vertical="top" wrapText="1"/>
    </xf>
    <xf numFmtId="0" fontId="8" fillId="0" borderId="0" xfId="2" applyFont="1" applyBorder="1" applyAlignment="1">
      <alignment vertical="top" wrapText="1"/>
    </xf>
    <xf numFmtId="0" fontId="8" fillId="0" borderId="5" xfId="2" applyFont="1" applyBorder="1" applyAlignment="1">
      <alignment vertical="top" wrapText="1"/>
    </xf>
    <xf numFmtId="0" fontId="7" fillId="0" borderId="6" xfId="0" applyFont="1" applyBorder="1" applyAlignment="1">
      <alignment horizontal="center"/>
    </xf>
    <xf numFmtId="0" fontId="7" fillId="0" borderId="8" xfId="0" applyFont="1" applyBorder="1" applyAlignment="1">
      <alignment horizontal="center"/>
    </xf>
    <xf numFmtId="0" fontId="7" fillId="0" borderId="0" xfId="2" applyFont="1" applyBorder="1" applyAlignment="1">
      <alignment horizontal="left" vertical="top" wrapText="1"/>
    </xf>
    <xf numFmtId="0" fontId="7" fillId="0" borderId="5" xfId="2" applyFont="1" applyBorder="1" applyAlignment="1">
      <alignment horizontal="left" vertical="top" wrapText="1"/>
    </xf>
    <xf numFmtId="0" fontId="7" fillId="0" borderId="0" xfId="1" applyNumberFormat="1" applyFont="1" applyFill="1" applyBorder="1" applyAlignment="1" applyProtection="1">
      <alignment horizontal="left" vertical="top" wrapText="1"/>
    </xf>
    <xf numFmtId="0" fontId="7" fillId="0" borderId="5" xfId="1" applyNumberFormat="1" applyFont="1" applyFill="1" applyBorder="1" applyAlignment="1" applyProtection="1">
      <alignment horizontal="left" vertical="top" wrapText="1"/>
    </xf>
    <xf numFmtId="0" fontId="7" fillId="0" borderId="0" xfId="0" applyFont="1" applyFill="1" applyBorder="1" applyAlignment="1">
      <alignment horizontal="left"/>
    </xf>
    <xf numFmtId="0" fontId="8" fillId="0" borderId="0" xfId="1" applyNumberFormat="1" applyFont="1" applyFill="1" applyBorder="1" applyAlignment="1" applyProtection="1">
      <alignment horizontal="justify" vertical="top" wrapText="1"/>
    </xf>
    <xf numFmtId="0" fontId="8" fillId="0" borderId="0" xfId="5" applyFont="1" applyFill="1" applyBorder="1" applyAlignment="1">
      <alignment horizontal="left" vertical="top" wrapText="1"/>
    </xf>
    <xf numFmtId="164" fontId="8" fillId="0" borderId="4" xfId="1" applyNumberFormat="1" applyFont="1" applyFill="1" applyBorder="1" applyAlignment="1" applyProtection="1">
      <alignment horizontal="left" vertical="top" wrapText="1"/>
    </xf>
    <xf numFmtId="164" fontId="8" fillId="0" borderId="0" xfId="1" applyNumberFormat="1" applyFont="1" applyFill="1" applyBorder="1" applyAlignment="1" applyProtection="1">
      <alignment horizontal="left" vertical="top" wrapText="1"/>
    </xf>
    <xf numFmtId="164" fontId="8" fillId="0" borderId="5" xfId="1" applyNumberFormat="1" applyFont="1" applyFill="1" applyBorder="1" applyAlignment="1" applyProtection="1">
      <alignment horizontal="left" vertical="top" wrapText="1"/>
    </xf>
    <xf numFmtId="0" fontId="12" fillId="0" borderId="0" xfId="2" applyFont="1" applyFill="1" applyBorder="1" applyAlignment="1">
      <alignment horizontal="left" wrapText="1"/>
    </xf>
    <xf numFmtId="43" fontId="7" fillId="0" borderId="24" xfId="1" applyFont="1" applyFill="1" applyBorder="1" applyAlignment="1" applyProtection="1">
      <alignment horizontal="center"/>
    </xf>
    <xf numFmtId="43" fontId="7" fillId="0" borderId="25" xfId="1" applyFont="1" applyFill="1" applyBorder="1" applyAlignment="1" applyProtection="1">
      <alignment horizontal="center"/>
    </xf>
    <xf numFmtId="0" fontId="7" fillId="0" borderId="23" xfId="0" applyFont="1" applyFill="1" applyBorder="1" applyAlignment="1">
      <alignment horizontal="center"/>
    </xf>
    <xf numFmtId="0" fontId="7" fillId="0" borderId="24" xfId="0" applyFont="1" applyFill="1" applyBorder="1" applyAlignment="1">
      <alignment horizontal="center"/>
    </xf>
    <xf numFmtId="0" fontId="7" fillId="0" borderId="25" xfId="0" applyFont="1" applyFill="1" applyBorder="1" applyAlignment="1">
      <alignment horizontal="center"/>
    </xf>
    <xf numFmtId="43" fontId="7" fillId="0" borderId="23" xfId="1" applyFont="1" applyFill="1" applyBorder="1" applyAlignment="1" applyProtection="1">
      <alignment horizontal="center"/>
    </xf>
    <xf numFmtId="167" fontId="7" fillId="0" borderId="70" xfId="1" applyNumberFormat="1" applyFont="1" applyFill="1" applyBorder="1" applyAlignment="1" applyProtection="1">
      <alignment horizontal="center"/>
    </xf>
    <xf numFmtId="164" fontId="8" fillId="0" borderId="33" xfId="1" applyNumberFormat="1" applyFont="1" applyFill="1" applyBorder="1" applyAlignment="1" applyProtection="1">
      <alignment horizontal="center"/>
    </xf>
    <xf numFmtId="164" fontId="8" fillId="0" borderId="38" xfId="1" applyNumberFormat="1" applyFont="1" applyFill="1" applyBorder="1" applyAlignment="1" applyProtection="1">
      <alignment horizontal="center"/>
    </xf>
    <xf numFmtId="49" fontId="13" fillId="0" borderId="4" xfId="2" applyNumberFormat="1" applyFont="1" applyBorder="1" applyAlignment="1">
      <alignment horizontal="center"/>
    </xf>
    <xf numFmtId="167" fontId="7" fillId="0" borderId="0" xfId="1" applyNumberFormat="1" applyFont="1"/>
    <xf numFmtId="0" fontId="8" fillId="0" borderId="0" xfId="0" applyFont="1" applyAlignment="1">
      <alignment vertical="top" wrapText="1"/>
    </xf>
    <xf numFmtId="167" fontId="8" fillId="0" borderId="5" xfId="1" applyNumberFormat="1" applyFont="1" applyBorder="1" applyAlignment="1">
      <alignment horizontal="center"/>
    </xf>
    <xf numFmtId="164" fontId="8" fillId="0" borderId="33" xfId="1" applyNumberFormat="1" applyFont="1" applyBorder="1" applyAlignment="1">
      <alignment horizontal="center"/>
    </xf>
    <xf numFmtId="164" fontId="8" fillId="0" borderId="38" xfId="1" applyNumberFormat="1" applyFont="1" applyBorder="1" applyAlignment="1">
      <alignment horizontal="center"/>
    </xf>
    <xf numFmtId="164" fontId="8" fillId="0" borderId="36" xfId="1" applyNumberFormat="1" applyFont="1" applyBorder="1" applyAlignment="1">
      <alignment horizontal="center"/>
    </xf>
    <xf numFmtId="0" fontId="7" fillId="0" borderId="46" xfId="0" applyFont="1" applyBorder="1" applyAlignment="1">
      <alignment horizontal="center"/>
    </xf>
    <xf numFmtId="0" fontId="7" fillId="0" borderId="47" xfId="2" applyFont="1" applyBorder="1" applyAlignment="1">
      <alignment horizontal="left"/>
    </xf>
    <xf numFmtId="0" fontId="7" fillId="0" borderId="47" xfId="0" applyFont="1" applyBorder="1"/>
    <xf numFmtId="0" fontId="11" fillId="0" borderId="0" xfId="0" applyFont="1" applyAlignment="1">
      <alignment vertical="top" wrapText="1"/>
    </xf>
    <xf numFmtId="167" fontId="8" fillId="0" borderId="3" xfId="1" applyNumberFormat="1" applyFont="1" applyBorder="1" applyAlignment="1">
      <alignment horizontal="center"/>
    </xf>
    <xf numFmtId="167" fontId="8" fillId="0" borderId="33" xfId="1" applyNumberFormat="1" applyFont="1" applyBorder="1" applyAlignment="1">
      <alignment horizontal="center"/>
    </xf>
    <xf numFmtId="167" fontId="8" fillId="0" borderId="8" xfId="1" applyNumberFormat="1" applyFont="1" applyBorder="1" applyAlignment="1">
      <alignment horizontal="center"/>
    </xf>
    <xf numFmtId="167" fontId="8" fillId="0" borderId="38" xfId="1" applyNumberFormat="1" applyFont="1" applyBorder="1" applyAlignment="1">
      <alignment horizontal="center"/>
    </xf>
    <xf numFmtId="43" fontId="8" fillId="0" borderId="0" xfId="1" applyFont="1" applyFill="1" applyBorder="1" applyAlignment="1" applyProtection="1">
      <alignment horizontal="left" vertical="top" wrapText="1"/>
    </xf>
    <xf numFmtId="0" fontId="8" fillId="0" borderId="5" xfId="0" applyFont="1" applyBorder="1" applyAlignment="1">
      <alignment vertical="top"/>
    </xf>
    <xf numFmtId="0" fontId="8" fillId="0" borderId="0" xfId="0" applyFont="1" applyAlignment="1">
      <alignment horizontal="center" vertical="top" wrapText="1"/>
    </xf>
    <xf numFmtId="0" fontId="7" fillId="0" borderId="0" xfId="4" applyNumberFormat="1" applyFont="1" applyFill="1" applyBorder="1" applyAlignment="1" applyProtection="1">
      <alignment horizontal="left" vertical="top" wrapText="1"/>
    </xf>
    <xf numFmtId="0" fontId="7" fillId="0" borderId="2" xfId="4" applyNumberFormat="1" applyFont="1" applyFill="1" applyBorder="1" applyAlignment="1" applyProtection="1">
      <alignment horizontal="left" vertical="top" wrapText="1"/>
    </xf>
    <xf numFmtId="0" fontId="7" fillId="0" borderId="7" xfId="4" applyNumberFormat="1" applyFont="1" applyFill="1" applyBorder="1" applyAlignment="1" applyProtection="1">
      <alignment horizontal="left" vertical="top" wrapText="1"/>
    </xf>
    <xf numFmtId="0" fontId="7" fillId="0" borderId="31" xfId="2" applyFont="1" applyBorder="1" applyAlignment="1">
      <alignment horizontal="left"/>
    </xf>
    <xf numFmtId="0" fontId="7" fillId="0" borderId="0" xfId="3" applyFont="1" applyBorder="1"/>
    <xf numFmtId="0" fontId="7" fillId="0" borderId="7" xfId="3" applyFont="1" applyBorder="1"/>
    <xf numFmtId="167" fontId="7" fillId="0" borderId="33" xfId="1" applyNumberFormat="1" applyFont="1" applyBorder="1"/>
    <xf numFmtId="167" fontId="8" fillId="0" borderId="5" xfId="1" applyNumberFormat="1" applyFont="1" applyBorder="1" applyAlignment="1">
      <alignment horizontal="right"/>
    </xf>
    <xf numFmtId="167" fontId="8" fillId="0" borderId="36" xfId="1" applyNumberFormat="1" applyFont="1" applyBorder="1" applyAlignment="1">
      <alignment horizontal="right"/>
    </xf>
    <xf numFmtId="167" fontId="8" fillId="0" borderId="76" xfId="1" applyNumberFormat="1" applyFont="1" applyFill="1" applyBorder="1" applyAlignment="1" applyProtection="1">
      <alignment horizontal="right"/>
    </xf>
    <xf numFmtId="167" fontId="7" fillId="0" borderId="48" xfId="1" applyNumberFormat="1" applyFont="1" applyBorder="1" applyAlignment="1">
      <alignment horizontal="right"/>
    </xf>
    <xf numFmtId="167" fontId="7" fillId="0" borderId="11" xfId="1" applyNumberFormat="1" applyFont="1" applyBorder="1" applyAlignment="1">
      <alignment horizontal="right"/>
    </xf>
    <xf numFmtId="43" fontId="8" fillId="0" borderId="0" xfId="1" applyFont="1" applyFill="1" applyBorder="1" applyAlignment="1" applyProtection="1">
      <alignment wrapText="1"/>
    </xf>
    <xf numFmtId="167" fontId="8" fillId="0" borderId="36" xfId="1" applyNumberFormat="1" applyFont="1" applyFill="1" applyBorder="1" applyAlignment="1" applyProtection="1">
      <alignment wrapText="1"/>
    </xf>
    <xf numFmtId="167" fontId="8" fillId="0" borderId="77" xfId="1" applyNumberFormat="1" applyFont="1" applyFill="1" applyBorder="1" applyAlignment="1" applyProtection="1">
      <alignment horizontal="right"/>
    </xf>
    <xf numFmtId="167" fontId="8" fillId="0" borderId="48" xfId="1" applyNumberFormat="1" applyFont="1" applyBorder="1" applyAlignment="1">
      <alignment horizontal="right"/>
    </xf>
    <xf numFmtId="167" fontId="8" fillId="0" borderId="11" xfId="1" applyNumberFormat="1" applyFont="1" applyBorder="1" applyAlignment="1">
      <alignment horizontal="right"/>
    </xf>
    <xf numFmtId="167" fontId="7" fillId="0" borderId="43" xfId="1" applyNumberFormat="1" applyFont="1" applyBorder="1" applyAlignment="1">
      <alignment horizontal="right"/>
    </xf>
    <xf numFmtId="167" fontId="8" fillId="0" borderId="1" xfId="1" applyNumberFormat="1" applyFont="1" applyBorder="1"/>
    <xf numFmtId="167" fontId="8" fillId="0" borderId="26" xfId="1" applyNumberFormat="1" applyFont="1" applyBorder="1"/>
    <xf numFmtId="167" fontId="8" fillId="0" borderId="45" xfId="1" applyNumberFormat="1" applyFont="1" applyBorder="1"/>
    <xf numFmtId="0" fontId="11" fillId="0" borderId="6" xfId="0" applyFont="1" applyBorder="1"/>
    <xf numFmtId="0" fontId="11" fillId="0" borderId="7" xfId="0" applyFont="1" applyBorder="1"/>
    <xf numFmtId="0" fontId="11" fillId="0" borderId="38" xfId="0" applyFont="1" applyBorder="1"/>
    <xf numFmtId="167" fontId="7" fillId="0" borderId="11" xfId="1" applyNumberFormat="1" applyFont="1" applyBorder="1"/>
    <xf numFmtId="0" fontId="8" fillId="0" borderId="53" xfId="0" applyFont="1" applyBorder="1"/>
    <xf numFmtId="167" fontId="7" fillId="0" borderId="56" xfId="1" applyNumberFormat="1" applyFont="1" applyBorder="1"/>
    <xf numFmtId="0" fontId="8" fillId="0" borderId="0" xfId="0" applyFont="1" applyAlignment="1">
      <alignment horizontal="center"/>
    </xf>
    <xf numFmtId="167" fontId="8" fillId="0" borderId="46" xfId="1" applyNumberFormat="1" applyFont="1" applyBorder="1"/>
    <xf numFmtId="43" fontId="17" fillId="3" borderId="0" xfId="1" applyFont="1" applyFill="1" applyBorder="1" applyAlignment="1" applyProtection="1">
      <alignment horizontal="left"/>
    </xf>
    <xf numFmtId="164" fontId="7" fillId="0" borderId="33" xfId="1" applyNumberFormat="1" applyFont="1" applyBorder="1" applyAlignment="1">
      <alignment horizontal="center"/>
    </xf>
    <xf numFmtId="164" fontId="7" fillId="0" borderId="38" xfId="1" applyNumberFormat="1" applyFont="1" applyBorder="1" applyAlignment="1">
      <alignment horizontal="center"/>
    </xf>
    <xf numFmtId="167" fontId="5" fillId="0" borderId="3" xfId="1" applyNumberFormat="1" applyFont="1" applyBorder="1" applyAlignment="1">
      <alignment horizontal="center"/>
    </xf>
    <xf numFmtId="167" fontId="5" fillId="0" borderId="8" xfId="1" applyNumberFormat="1" applyFont="1" applyBorder="1" applyAlignment="1">
      <alignment horizontal="center"/>
    </xf>
    <xf numFmtId="167" fontId="5" fillId="0" borderId="5" xfId="1" applyNumberFormat="1" applyFont="1" applyBorder="1" applyAlignment="1">
      <alignment horizontal="center"/>
    </xf>
    <xf numFmtId="43" fontId="19" fillId="3" borderId="0" xfId="1" applyFont="1" applyFill="1" applyBorder="1" applyAlignment="1" applyProtection="1">
      <alignment horizontal="left"/>
    </xf>
    <xf numFmtId="167" fontId="7" fillId="0" borderId="33" xfId="1" applyNumberFormat="1" applyFont="1" applyBorder="1" applyAlignment="1">
      <alignment horizontal="center"/>
    </xf>
    <xf numFmtId="167" fontId="7" fillId="0" borderId="38" xfId="1" applyNumberFormat="1" applyFont="1" applyBorder="1" applyAlignment="1">
      <alignment horizontal="center"/>
    </xf>
    <xf numFmtId="167" fontId="7" fillId="0" borderId="1" xfId="1" applyNumberFormat="1" applyFont="1" applyBorder="1" applyAlignment="1">
      <alignment horizontal="center"/>
    </xf>
    <xf numFmtId="167" fontId="7" fillId="0" borderId="6" xfId="1" applyNumberFormat="1" applyFont="1" applyBorder="1" applyAlignment="1">
      <alignment horizontal="center"/>
    </xf>
    <xf numFmtId="167" fontId="7" fillId="0" borderId="4" xfId="1" applyNumberFormat="1" applyFont="1" applyBorder="1" applyAlignment="1">
      <alignment horizontal="center"/>
    </xf>
    <xf numFmtId="167" fontId="8" fillId="0" borderId="6" xfId="1" applyNumberFormat="1" applyFont="1" applyBorder="1"/>
    <xf numFmtId="167" fontId="8" fillId="0" borderId="38" xfId="1" applyNumberFormat="1" applyFont="1" applyBorder="1"/>
    <xf numFmtId="164" fontId="8" fillId="0" borderId="3" xfId="1" applyNumberFormat="1" applyFont="1" applyFill="1" applyBorder="1" applyAlignment="1" applyProtection="1">
      <alignment horizontal="center"/>
    </xf>
    <xf numFmtId="169" fontId="8" fillId="0" borderId="5" xfId="1" applyNumberFormat="1" applyFont="1" applyFill="1" applyBorder="1" applyAlignment="1" applyProtection="1">
      <alignment horizontal="center"/>
    </xf>
    <xf numFmtId="164" fontId="8" fillId="0" borderId="8" xfId="1" applyNumberFormat="1" applyFont="1" applyFill="1" applyBorder="1" applyAlignment="1" applyProtection="1">
      <alignment horizontal="center"/>
    </xf>
    <xf numFmtId="0" fontId="8" fillId="0" borderId="28" xfId="0" applyFont="1" applyBorder="1"/>
    <xf numFmtId="0" fontId="8" fillId="0" borderId="32" xfId="0" applyFont="1" applyBorder="1"/>
    <xf numFmtId="0" fontId="8" fillId="0" borderId="34" xfId="0" applyFont="1" applyBorder="1"/>
    <xf numFmtId="0" fontId="5" fillId="0" borderId="28" xfId="3" applyFont="1" applyBorder="1" applyAlignment="1">
      <alignment horizontal="center" vertical="top" wrapText="1"/>
    </xf>
    <xf numFmtId="0" fontId="5" fillId="0" borderId="9" xfId="2" applyFont="1" applyBorder="1" applyAlignment="1">
      <alignment horizontal="center" vertical="top" wrapText="1"/>
    </xf>
    <xf numFmtId="164" fontId="5" fillId="0" borderId="9" xfId="1" applyNumberFormat="1" applyFont="1" applyFill="1" applyBorder="1" applyAlignment="1" applyProtection="1">
      <alignment horizontal="center" vertical="top" wrapText="1"/>
    </xf>
    <xf numFmtId="164" fontId="5" fillId="0" borderId="3" xfId="1" applyNumberFormat="1" applyFont="1" applyFill="1" applyBorder="1" applyAlignment="1" applyProtection="1">
      <alignment horizontal="center" vertical="top" wrapText="1"/>
    </xf>
    <xf numFmtId="167" fontId="8" fillId="0" borderId="37" xfId="1" applyNumberFormat="1" applyFont="1" applyBorder="1" applyAlignment="1">
      <alignment horizontal="right"/>
    </xf>
    <xf numFmtId="167" fontId="7" fillId="0" borderId="37" xfId="1" applyNumberFormat="1" applyFont="1" applyBorder="1" applyAlignment="1">
      <alignment horizontal="right"/>
    </xf>
    <xf numFmtId="43" fontId="8" fillId="0" borderId="37" xfId="1" applyNumberFormat="1" applyFont="1" applyFill="1" applyBorder="1" applyAlignment="1">
      <alignment horizontal="right"/>
    </xf>
    <xf numFmtId="164" fontId="4" fillId="0" borderId="5" xfId="1" applyNumberFormat="1" applyFont="1" applyBorder="1" applyAlignment="1">
      <alignment horizontal="right"/>
    </xf>
    <xf numFmtId="4" fontId="20" fillId="0" borderId="20" xfId="1" applyNumberFormat="1" applyFont="1" applyFill="1" applyBorder="1" applyAlignment="1">
      <alignment horizontal="right"/>
    </xf>
    <xf numFmtId="4" fontId="20" fillId="0" borderId="27" xfId="1" applyNumberFormat="1" applyFont="1" applyFill="1" applyBorder="1" applyAlignment="1">
      <alignment horizontal="right"/>
    </xf>
  </cellXfs>
  <cellStyles count="6">
    <cellStyle name="Comma" xfId="1" builtinId="3"/>
    <cellStyle name="Normal" xfId="0" builtinId="0"/>
    <cellStyle name="Normal_Annexure 41 as at 30-sep-08_BSPL-BSM 31 12 08 (27.01.09)final" xfId="4"/>
    <cellStyle name="Normal_Notes 31.12.05" xfId="5"/>
    <cellStyle name="Normal_Sheet1" xfId="3"/>
    <cellStyle name="Normal_Sheet2" xfId="2"/>
  </cellStyles>
  <dxfs count="0"/>
  <tableStyles count="0" defaultTableStyle="TableStyleMedium9" defaultPivotStyle="PivotStyleLight16"/>
  <colors>
    <mruColors>
      <color rgb="FF990099"/>
    </mruColors>
  </colors>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DWAIT%202012/BS_PL_BSM%20Revised%20Schedule%20VI%2031.03.2012(changes)1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LR"/>
      <sheetName val="Balance Sheet"/>
      <sheetName val="Note 1,2"/>
      <sheetName val="Notes 3 to 8"/>
      <sheetName val="Note 9"/>
      <sheetName val="Notes 10 to 27"/>
      <sheetName val="Note 28 Notes to Accounts"/>
      <sheetName val="Trial Grouping"/>
      <sheetName val="Previous Year Regroupings"/>
      <sheetName val="Dr cr analysis of creditors"/>
      <sheetName val="Latest BSM Trail"/>
      <sheetName val="Classification Parameters"/>
      <sheetName val="Fixed Assets"/>
      <sheetName val="Entry to pass"/>
      <sheetName val="Gratuity (V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B1:S82"/>
  <sheetViews>
    <sheetView tabSelected="1" topLeftCell="A43" workbookViewId="0">
      <selection activeCell="D63" sqref="D63"/>
    </sheetView>
  </sheetViews>
  <sheetFormatPr defaultRowHeight="15.75"/>
  <cols>
    <col min="1" max="1" width="4.5703125" style="5" customWidth="1"/>
    <col min="2" max="2" width="4.5703125" style="72" customWidth="1"/>
    <col min="3" max="3" width="48.5703125" style="6" customWidth="1"/>
    <col min="4" max="4" width="12" style="7" customWidth="1"/>
    <col min="5" max="5" width="19.5703125" style="8" customWidth="1"/>
    <col min="6" max="6" width="20.140625" style="9" customWidth="1"/>
    <col min="7" max="7" width="4.5703125" style="10" customWidth="1"/>
    <col min="8" max="8" width="9.140625" style="11"/>
    <col min="9" max="17" width="9.140625" style="12"/>
    <col min="18" max="16384" width="9.140625" style="5"/>
  </cols>
  <sheetData>
    <row r="1" spans="2:17" ht="16.5" thickBot="1"/>
    <row r="2" spans="2:17" ht="28.5" customHeight="1">
      <c r="B2" s="563" t="s">
        <v>67</v>
      </c>
      <c r="C2" s="564"/>
      <c r="D2" s="564"/>
      <c r="E2" s="564"/>
      <c r="F2" s="565"/>
    </row>
    <row r="3" spans="2:17" ht="21" customHeight="1" thickBot="1">
      <c r="B3" s="566" t="s">
        <v>66</v>
      </c>
      <c r="C3" s="567"/>
      <c r="D3" s="567"/>
      <c r="E3" s="567"/>
      <c r="F3" s="568"/>
    </row>
    <row r="4" spans="2:17" ht="24.75" customHeight="1" thickBot="1">
      <c r="B4" s="569" t="s">
        <v>0</v>
      </c>
      <c r="C4" s="570"/>
      <c r="D4" s="570"/>
      <c r="E4" s="570"/>
      <c r="F4" s="571"/>
    </row>
    <row r="5" spans="2:17" s="16" customFormat="1" ht="17.25" customHeight="1">
      <c r="B5" s="73"/>
      <c r="C5" s="559" t="s">
        <v>1</v>
      </c>
      <c r="D5" s="561" t="s">
        <v>2</v>
      </c>
      <c r="E5" s="154" t="s">
        <v>3</v>
      </c>
      <c r="F5" s="157" t="str">
        <f>+E5</f>
        <v>As at</v>
      </c>
      <c r="G5" s="13"/>
      <c r="H5" s="14"/>
      <c r="I5" s="15"/>
      <c r="J5" s="15"/>
      <c r="K5" s="15"/>
      <c r="L5" s="15"/>
      <c r="M5" s="15"/>
      <c r="N5" s="15"/>
      <c r="O5" s="15"/>
      <c r="P5" s="15"/>
      <c r="Q5" s="15"/>
    </row>
    <row r="6" spans="2:17" ht="31.5">
      <c r="B6" s="74"/>
      <c r="C6" s="560"/>
      <c r="D6" s="562"/>
      <c r="E6" s="155" t="s">
        <v>4</v>
      </c>
      <c r="F6" s="156" t="s">
        <v>5</v>
      </c>
    </row>
    <row r="7" spans="2:17">
      <c r="B7" s="75"/>
      <c r="C7" s="17"/>
      <c r="D7" s="18"/>
      <c r="E7" s="19"/>
      <c r="F7" s="20"/>
    </row>
    <row r="8" spans="2:17">
      <c r="B8" s="614" t="s">
        <v>6</v>
      </c>
      <c r="C8" s="171" t="s">
        <v>7</v>
      </c>
      <c r="D8" s="96"/>
      <c r="E8" s="21"/>
      <c r="F8" s="22"/>
    </row>
    <row r="9" spans="2:17" ht="9" customHeight="1">
      <c r="B9" s="77"/>
      <c r="C9" s="1"/>
      <c r="D9" s="96"/>
      <c r="E9" s="21"/>
      <c r="F9" s="22"/>
    </row>
    <row r="10" spans="2:17">
      <c r="B10" s="76" t="s">
        <v>81</v>
      </c>
      <c r="C10" s="3" t="s">
        <v>8</v>
      </c>
      <c r="D10" s="96"/>
      <c r="E10" s="23"/>
      <c r="F10" s="24"/>
    </row>
    <row r="11" spans="2:17">
      <c r="B11" s="78"/>
      <c r="C11" s="4" t="s">
        <v>74</v>
      </c>
      <c r="D11" s="96">
        <v>3</v>
      </c>
      <c r="E11" s="26">
        <f>'notes 3 to 27'!E19</f>
        <v>0</v>
      </c>
      <c r="F11" s="688">
        <f>'notes 3 to 27'!F19</f>
        <v>0</v>
      </c>
      <c r="H11" s="28"/>
    </row>
    <row r="12" spans="2:17">
      <c r="B12" s="78"/>
      <c r="C12" s="4" t="s">
        <v>75</v>
      </c>
      <c r="D12" s="96">
        <v>4</v>
      </c>
      <c r="E12" s="26">
        <f>'notes 3 to 27'!E98</f>
        <v>0</v>
      </c>
      <c r="F12" s="688">
        <f>'notes 3 to 27'!F98</f>
        <v>0</v>
      </c>
      <c r="H12" s="29"/>
      <c r="I12" s="30"/>
    </row>
    <row r="13" spans="2:17">
      <c r="B13" s="78"/>
      <c r="C13" s="4" t="s">
        <v>102</v>
      </c>
      <c r="D13" s="96">
        <v>5</v>
      </c>
      <c r="E13" s="26">
        <f>'notes 3 to 27'!E115</f>
        <v>0</v>
      </c>
      <c r="F13" s="688">
        <f>'notes 3 to 27'!F115</f>
        <v>0</v>
      </c>
      <c r="H13" s="29"/>
      <c r="I13" s="30"/>
    </row>
    <row r="14" spans="2:17">
      <c r="B14" s="78"/>
      <c r="C14" s="17"/>
      <c r="D14" s="96"/>
      <c r="E14" s="31">
        <f>SUM(E9:E13)</f>
        <v>0</v>
      </c>
      <c r="F14" s="159">
        <f>SUM(F9:F13)</f>
        <v>0</v>
      </c>
    </row>
    <row r="15" spans="2:17" ht="9" customHeight="1">
      <c r="B15" s="90"/>
      <c r="C15" s="17"/>
      <c r="D15" s="96"/>
      <c r="E15" s="33"/>
      <c r="F15" s="160"/>
    </row>
    <row r="16" spans="2:17">
      <c r="B16" s="76" t="s">
        <v>82</v>
      </c>
      <c r="C16" s="3" t="s">
        <v>103</v>
      </c>
      <c r="D16" s="96">
        <v>6</v>
      </c>
      <c r="E16" s="33">
        <f>'notes 3 to 27'!E123</f>
        <v>0</v>
      </c>
      <c r="F16" s="160">
        <f>'notes 3 to 27'!F123</f>
        <v>0</v>
      </c>
    </row>
    <row r="17" spans="2:19" ht="6.75" customHeight="1">
      <c r="B17" s="76"/>
      <c r="C17" s="17"/>
      <c r="D17" s="96"/>
      <c r="E17" s="33"/>
      <c r="F17" s="160"/>
    </row>
    <row r="18" spans="2:19">
      <c r="B18" s="76" t="s">
        <v>83</v>
      </c>
      <c r="C18" s="3" t="s">
        <v>9</v>
      </c>
      <c r="D18" s="96"/>
      <c r="E18" s="33"/>
      <c r="F18" s="34"/>
    </row>
    <row r="19" spans="2:19">
      <c r="B19" s="78"/>
      <c r="C19" s="4" t="s">
        <v>76</v>
      </c>
      <c r="D19" s="96">
        <v>7</v>
      </c>
      <c r="E19" s="26">
        <f>'notes 3 to 27'!E151+'notes 3 to 27'!F151</f>
        <v>0</v>
      </c>
      <c r="F19" s="688">
        <f>'notes 3 to 27'!G151+'notes 3 to 27'!H151</f>
        <v>0</v>
      </c>
      <c r="H19" s="28"/>
    </row>
    <row r="20" spans="2:19">
      <c r="B20" s="78"/>
      <c r="C20" s="4" t="s">
        <v>107</v>
      </c>
      <c r="D20" s="96">
        <v>8</v>
      </c>
      <c r="E20" s="26">
        <f>'notes 3 to 27'!D185</f>
        <v>0</v>
      </c>
      <c r="F20" s="688">
        <f>'notes 3 to 27'!E185</f>
        <v>0</v>
      </c>
      <c r="H20" s="28"/>
    </row>
    <row r="21" spans="2:19" s="12" customFormat="1">
      <c r="B21" s="79"/>
      <c r="C21" s="4" t="s">
        <v>105</v>
      </c>
      <c r="D21" s="152">
        <v>9</v>
      </c>
      <c r="E21" s="35">
        <f>'notes 3 to 27'!E204</f>
        <v>0</v>
      </c>
      <c r="F21" s="27">
        <f>'notes 3 to 27'!F204</f>
        <v>0</v>
      </c>
      <c r="G21" s="11"/>
      <c r="H21" s="36"/>
    </row>
    <row r="22" spans="2:19">
      <c r="B22" s="78"/>
      <c r="C22" s="4" t="s">
        <v>106</v>
      </c>
      <c r="D22" s="96">
        <v>10</v>
      </c>
      <c r="E22" s="26">
        <f>'notes 3 to 27'!D220</f>
        <v>0</v>
      </c>
      <c r="F22" s="688">
        <f>'notes 3 to 27'!E220</f>
        <v>0</v>
      </c>
      <c r="G22" s="37"/>
      <c r="H22" s="28"/>
    </row>
    <row r="23" spans="2:19">
      <c r="B23" s="78"/>
      <c r="C23" s="17"/>
      <c r="D23" s="96"/>
      <c r="E23" s="31">
        <f>SUM(E18:E22)</f>
        <v>0</v>
      </c>
      <c r="F23" s="159">
        <f>SUM(F18:F22)</f>
        <v>0</v>
      </c>
    </row>
    <row r="24" spans="2:19">
      <c r="B24" s="76" t="s">
        <v>104</v>
      </c>
      <c r="C24" s="3" t="s">
        <v>10</v>
      </c>
      <c r="D24" s="96"/>
      <c r="E24" s="33"/>
      <c r="F24" s="34"/>
      <c r="I24" s="38"/>
    </row>
    <row r="25" spans="2:19">
      <c r="B25" s="80"/>
      <c r="C25" s="4" t="s">
        <v>77</v>
      </c>
      <c r="D25" s="96">
        <v>11</v>
      </c>
      <c r="E25" s="26">
        <f>'notes 3 to 27'!D239</f>
        <v>0</v>
      </c>
      <c r="F25" s="26">
        <f>'notes 3 to 27'!H239</f>
        <v>0</v>
      </c>
      <c r="G25" s="39"/>
      <c r="H25" s="36"/>
      <c r="I25" s="38"/>
    </row>
    <row r="26" spans="2:19">
      <c r="B26" s="80"/>
      <c r="C26" s="4" t="s">
        <v>78</v>
      </c>
      <c r="D26" s="96">
        <v>12</v>
      </c>
      <c r="E26" s="26">
        <f>'notes 3 to 27'!D253</f>
        <v>0</v>
      </c>
      <c r="F26" s="26">
        <f>'notes 3 to 27'!H253</f>
        <v>0</v>
      </c>
      <c r="G26" s="37"/>
      <c r="H26" s="28"/>
    </row>
    <row r="27" spans="2:19">
      <c r="B27" s="80"/>
      <c r="C27" s="4" t="s">
        <v>79</v>
      </c>
      <c r="D27" s="96">
        <v>13</v>
      </c>
      <c r="E27" s="26">
        <f>'notes 3 to 27'!D281</f>
        <v>0</v>
      </c>
      <c r="F27" s="26">
        <f>'notes 3 to 27'!H281</f>
        <v>0</v>
      </c>
      <c r="G27" s="37"/>
      <c r="H27" s="28"/>
      <c r="S27" s="40"/>
    </row>
    <row r="28" spans="2:19">
      <c r="B28" s="80"/>
      <c r="C28" s="4" t="s">
        <v>80</v>
      </c>
      <c r="D28" s="96">
        <v>14</v>
      </c>
      <c r="E28" s="26">
        <f>'notes 3 to 27'!D302</f>
        <v>0</v>
      </c>
      <c r="F28" s="26">
        <f>'notes 3 to 27'!H302</f>
        <v>0</v>
      </c>
      <c r="G28" s="37"/>
      <c r="H28" s="28"/>
    </row>
    <row r="29" spans="2:19">
      <c r="B29" s="80"/>
      <c r="C29" s="71"/>
      <c r="D29" s="96"/>
      <c r="E29" s="31">
        <f>E28+E27+E26+E25</f>
        <v>0</v>
      </c>
      <c r="F29" s="32">
        <f>SUM(F25:F28)</f>
        <v>0</v>
      </c>
      <c r="H29" s="41"/>
      <c r="I29" s="38"/>
    </row>
    <row r="30" spans="2:19" ht="6.75" customHeight="1">
      <c r="B30" s="80"/>
      <c r="C30" s="17"/>
      <c r="D30" s="96"/>
      <c r="E30" s="33"/>
      <c r="F30" s="34"/>
      <c r="H30" s="41"/>
      <c r="I30" s="38"/>
    </row>
    <row r="31" spans="2:19" ht="16.5" thickBot="1">
      <c r="B31" s="81"/>
      <c r="C31" s="158" t="s">
        <v>11</v>
      </c>
      <c r="D31" s="153"/>
      <c r="E31" s="43">
        <f>+E29+E23+E16+E14</f>
        <v>0</v>
      </c>
      <c r="F31" s="161">
        <f>+F29+F23+F16+F14</f>
        <v>0</v>
      </c>
      <c r="H31" s="28"/>
      <c r="I31" s="38"/>
    </row>
    <row r="32" spans="2:19" ht="6.75" customHeight="1" thickTop="1">
      <c r="B32" s="82"/>
      <c r="C32" s="1"/>
      <c r="D32" s="96"/>
      <c r="E32" s="33"/>
      <c r="F32" s="34"/>
    </row>
    <row r="33" spans="2:8">
      <c r="B33" s="614" t="s">
        <v>12</v>
      </c>
      <c r="C33" s="171" t="s">
        <v>13</v>
      </c>
      <c r="D33" s="96"/>
      <c r="E33" s="26"/>
      <c r="F33" s="27"/>
    </row>
    <row r="34" spans="2:8" ht="8.25" customHeight="1">
      <c r="B34" s="76"/>
      <c r="C34" s="3"/>
      <c r="D34" s="96"/>
      <c r="E34" s="26"/>
      <c r="F34" s="27"/>
    </row>
    <row r="35" spans="2:8">
      <c r="B35" s="76" t="s">
        <v>81</v>
      </c>
      <c r="C35" s="3" t="s">
        <v>14</v>
      </c>
      <c r="D35" s="96"/>
      <c r="E35" s="33"/>
      <c r="F35" s="34"/>
    </row>
    <row r="36" spans="2:8" ht="6" customHeight="1">
      <c r="B36" s="82"/>
      <c r="C36" s="3"/>
      <c r="D36" s="96"/>
      <c r="E36" s="33"/>
      <c r="F36" s="34"/>
    </row>
    <row r="37" spans="2:8">
      <c r="B37" s="78"/>
      <c r="C37" s="4" t="s">
        <v>84</v>
      </c>
      <c r="D37" s="96"/>
      <c r="E37" s="26"/>
      <c r="F37" s="27"/>
    </row>
    <row r="38" spans="2:8">
      <c r="B38" s="78"/>
      <c r="C38" s="151" t="s">
        <v>109</v>
      </c>
      <c r="D38" s="96">
        <v>15</v>
      </c>
      <c r="E38" s="26">
        <f>'note 15'!L14</f>
        <v>0</v>
      </c>
      <c r="F38" s="26">
        <f>'note 15'!M14</f>
        <v>0</v>
      </c>
      <c r="H38" s="28"/>
    </row>
    <row r="39" spans="2:8">
      <c r="B39" s="78"/>
      <c r="C39" s="151" t="s">
        <v>108</v>
      </c>
      <c r="D39" s="96">
        <v>16</v>
      </c>
      <c r="E39" s="26"/>
      <c r="F39" s="27"/>
      <c r="H39" s="28"/>
    </row>
    <row r="40" spans="2:8">
      <c r="B40" s="78"/>
      <c r="C40" s="151" t="s">
        <v>110</v>
      </c>
      <c r="D40" s="96">
        <v>15</v>
      </c>
      <c r="E40" s="26">
        <f>'note 15'!L17</f>
        <v>0</v>
      </c>
      <c r="F40" s="26">
        <f>'note 15'!M17</f>
        <v>0</v>
      </c>
      <c r="H40" s="28"/>
    </row>
    <row r="41" spans="2:8">
      <c r="B41" s="78"/>
      <c r="C41" s="151" t="s">
        <v>111</v>
      </c>
      <c r="D41" s="96">
        <v>17</v>
      </c>
      <c r="E41" s="33"/>
      <c r="F41" s="27"/>
      <c r="H41" s="36"/>
    </row>
    <row r="42" spans="2:8">
      <c r="B42" s="78"/>
      <c r="C42" s="4" t="s">
        <v>85</v>
      </c>
      <c r="D42" s="96">
        <v>18</v>
      </c>
      <c r="E42" s="26">
        <f>'notes 3 to 27'!D316</f>
        <v>0</v>
      </c>
      <c r="F42" s="26">
        <f>'notes 3 to 27'!E316</f>
        <v>0</v>
      </c>
      <c r="H42" s="28"/>
    </row>
    <row r="43" spans="2:8">
      <c r="B43" s="78"/>
      <c r="C43" s="4" t="s">
        <v>112</v>
      </c>
      <c r="D43" s="96">
        <f>D20</f>
        <v>8</v>
      </c>
      <c r="E43" s="26"/>
      <c r="F43" s="27"/>
      <c r="H43" s="28"/>
    </row>
    <row r="44" spans="2:8">
      <c r="B44" s="78"/>
      <c r="C44" s="4" t="s">
        <v>113</v>
      </c>
      <c r="D44" s="96">
        <v>19</v>
      </c>
      <c r="E44" s="26">
        <f>'notes 3 to 27'!E336</f>
        <v>0</v>
      </c>
      <c r="F44" s="26">
        <f>'notes 3 to 27'!F336</f>
        <v>0</v>
      </c>
      <c r="G44" s="37"/>
      <c r="H44" s="28"/>
    </row>
    <row r="45" spans="2:8">
      <c r="B45" s="78"/>
      <c r="C45" s="4" t="s">
        <v>114</v>
      </c>
      <c r="D45" s="96">
        <v>20</v>
      </c>
      <c r="E45" s="26">
        <f>'notes 3 to 27'!E350</f>
        <v>0</v>
      </c>
      <c r="F45" s="26">
        <f>'notes 3 to 27'!F350</f>
        <v>0</v>
      </c>
      <c r="G45" s="37"/>
      <c r="H45" s="28"/>
    </row>
    <row r="46" spans="2:8">
      <c r="B46" s="78"/>
      <c r="C46" s="2"/>
      <c r="D46" s="96"/>
      <c r="E46" s="31">
        <f>SUM(E36:E45)</f>
        <v>0</v>
      </c>
      <c r="F46" s="159">
        <f>SUM(F36:F45)</f>
        <v>0</v>
      </c>
    </row>
    <row r="47" spans="2:8" ht="8.25" customHeight="1">
      <c r="B47" s="78"/>
      <c r="C47" s="2"/>
      <c r="D47" s="96"/>
      <c r="E47" s="33"/>
      <c r="F47" s="34"/>
    </row>
    <row r="48" spans="2:8" ht="18.75" customHeight="1">
      <c r="B48" s="76" t="s">
        <v>82</v>
      </c>
      <c r="C48" s="3" t="s">
        <v>15</v>
      </c>
      <c r="D48" s="96"/>
      <c r="E48" s="33"/>
      <c r="F48" s="34"/>
    </row>
    <row r="49" spans="2:9">
      <c r="B49" s="82"/>
      <c r="C49" s="4" t="s">
        <v>115</v>
      </c>
      <c r="D49" s="96">
        <v>21</v>
      </c>
      <c r="E49" s="33"/>
      <c r="F49" s="34"/>
    </row>
    <row r="50" spans="2:9">
      <c r="B50" s="80"/>
      <c r="C50" s="4" t="s">
        <v>116</v>
      </c>
      <c r="D50" s="96">
        <v>22</v>
      </c>
      <c r="E50" s="26">
        <f>'notes 3 to 27'!G364</f>
        <v>0</v>
      </c>
      <c r="F50" s="26">
        <f>'notes 3 to 27'!H364</f>
        <v>0</v>
      </c>
      <c r="H50" s="45"/>
    </row>
    <row r="51" spans="2:9">
      <c r="B51" s="80"/>
      <c r="C51" s="4" t="s">
        <v>117</v>
      </c>
      <c r="D51" s="96">
        <v>23</v>
      </c>
      <c r="E51" s="26">
        <f>'notes 3 to 27'!E379</f>
        <v>0</v>
      </c>
      <c r="F51" s="26">
        <f>'notes 3 to 27'!F379</f>
        <v>0</v>
      </c>
      <c r="H51" s="28"/>
    </row>
    <row r="52" spans="2:9">
      <c r="B52" s="80"/>
      <c r="C52" s="4" t="s">
        <v>118</v>
      </c>
      <c r="D52" s="96">
        <v>24</v>
      </c>
      <c r="E52" s="26">
        <f>'notes 3 to 27'!G416</f>
        <v>0</v>
      </c>
      <c r="F52" s="26">
        <f>'notes 3 to 27'!H416</f>
        <v>0</v>
      </c>
      <c r="G52" s="37"/>
      <c r="H52" s="28"/>
    </row>
    <row r="53" spans="2:9">
      <c r="B53" s="80"/>
      <c r="C53" s="4" t="s">
        <v>119</v>
      </c>
      <c r="D53" s="96">
        <v>25</v>
      </c>
      <c r="E53" s="46">
        <f>'notes 3 to 27'!G436</f>
        <v>0</v>
      </c>
      <c r="F53" s="46">
        <f>'notes 3 to 27'!H436</f>
        <v>0</v>
      </c>
      <c r="G53" s="37"/>
      <c r="H53" s="28"/>
    </row>
    <row r="54" spans="2:9">
      <c r="B54" s="80"/>
      <c r="C54" s="4" t="s">
        <v>120</v>
      </c>
      <c r="D54" s="96">
        <v>26</v>
      </c>
      <c r="E54" s="46">
        <f>'notes 3 to 27'!E445</f>
        <v>0</v>
      </c>
      <c r="F54" s="46">
        <f>'notes 3 to 27'!F445</f>
        <v>0</v>
      </c>
      <c r="H54" s="28"/>
    </row>
    <row r="55" spans="2:9">
      <c r="B55" s="80"/>
      <c r="C55" s="2"/>
      <c r="D55" s="96"/>
      <c r="E55" s="31">
        <f>SUM(E50:E54)</f>
        <v>0</v>
      </c>
      <c r="F55" s="32">
        <f>SUM(F50:F54)</f>
        <v>0</v>
      </c>
      <c r="H55" s="28"/>
    </row>
    <row r="56" spans="2:9" ht="10.5" customHeight="1">
      <c r="B56" s="80"/>
      <c r="C56" s="2"/>
      <c r="D56" s="25"/>
      <c r="E56" s="47"/>
      <c r="F56" s="34"/>
      <c r="H56" s="28"/>
    </row>
    <row r="57" spans="2:9" ht="16.5" thickBot="1">
      <c r="B57" s="81"/>
      <c r="C57" s="158" t="s">
        <v>11</v>
      </c>
      <c r="D57" s="42"/>
      <c r="E57" s="48">
        <f>E55+E46</f>
        <v>0</v>
      </c>
      <c r="F57" s="44">
        <f>F55+F46</f>
        <v>0</v>
      </c>
    </row>
    <row r="58" spans="2:9" ht="16.5" thickTop="1">
      <c r="B58" s="83"/>
      <c r="C58" s="53" t="s">
        <v>16</v>
      </c>
      <c r="D58" s="54" t="s">
        <v>121</v>
      </c>
      <c r="E58" s="689">
        <f>E57-E31</f>
        <v>0</v>
      </c>
      <c r="F58" s="690">
        <f>F57-F31</f>
        <v>0</v>
      </c>
    </row>
    <row r="59" spans="2:9" ht="16.5" thickBot="1">
      <c r="B59" s="84"/>
      <c r="C59" s="55" t="s">
        <v>124</v>
      </c>
      <c r="D59" s="56"/>
      <c r="E59" s="57"/>
      <c r="F59" s="58"/>
    </row>
    <row r="60" spans="2:9">
      <c r="B60" s="85"/>
      <c r="C60" s="60"/>
      <c r="D60" s="61"/>
      <c r="E60" s="62"/>
      <c r="F60" s="63"/>
    </row>
    <row r="61" spans="2:9">
      <c r="B61" s="85" t="s">
        <v>17</v>
      </c>
      <c r="C61" s="59"/>
      <c r="D61" s="64"/>
      <c r="E61" s="65"/>
      <c r="F61" s="65"/>
      <c r="I61" s="11"/>
    </row>
    <row r="62" spans="2:9">
      <c r="B62" s="85" t="s">
        <v>68</v>
      </c>
      <c r="C62" s="59"/>
      <c r="D62" s="558" t="s">
        <v>18</v>
      </c>
      <c r="E62" s="558"/>
      <c r="F62" s="558"/>
      <c r="I62" s="11"/>
    </row>
    <row r="63" spans="2:9">
      <c r="B63" s="85" t="s">
        <v>69</v>
      </c>
      <c r="C63" s="59"/>
      <c r="D63" s="64"/>
      <c r="E63" s="65"/>
      <c r="F63" s="65"/>
      <c r="I63" s="11"/>
    </row>
    <row r="64" spans="2:9">
      <c r="B64" s="85"/>
      <c r="C64" s="59"/>
      <c r="D64" s="64"/>
      <c r="E64" s="65"/>
      <c r="F64" s="65"/>
      <c r="I64" s="11"/>
    </row>
    <row r="65" spans="2:9">
      <c r="B65" s="85"/>
      <c r="C65" s="59"/>
      <c r="D65" s="64"/>
      <c r="E65" s="65"/>
      <c r="F65" s="65"/>
      <c r="I65" s="11"/>
    </row>
    <row r="66" spans="2:9">
      <c r="B66" s="85"/>
      <c r="C66" s="59"/>
      <c r="D66" s="64"/>
      <c r="E66" s="66"/>
      <c r="F66" s="67" t="s">
        <v>72</v>
      </c>
      <c r="I66" s="11"/>
    </row>
    <row r="67" spans="2:9">
      <c r="B67" s="85"/>
      <c r="C67" s="59"/>
      <c r="D67" s="64"/>
      <c r="E67" s="66"/>
      <c r="F67" s="65" t="s">
        <v>19</v>
      </c>
      <c r="I67" s="11"/>
    </row>
    <row r="68" spans="2:9">
      <c r="B68" s="85"/>
      <c r="C68" s="59"/>
      <c r="D68" s="64"/>
      <c r="E68" s="66"/>
      <c r="F68" s="65"/>
      <c r="I68" s="11"/>
    </row>
    <row r="69" spans="2:9">
      <c r="B69" s="85"/>
      <c r="C69" s="59"/>
      <c r="D69" s="64"/>
      <c r="E69" s="66"/>
      <c r="F69" s="65"/>
      <c r="I69" s="11"/>
    </row>
    <row r="70" spans="2:9">
      <c r="B70" s="85" t="s">
        <v>70</v>
      </c>
      <c r="C70" s="5"/>
      <c r="D70" s="64"/>
      <c r="E70" s="66"/>
      <c r="F70" s="65"/>
      <c r="I70" s="11"/>
    </row>
    <row r="71" spans="2:9">
      <c r="B71" s="85" t="s">
        <v>20</v>
      </c>
      <c r="C71" s="5"/>
      <c r="D71" s="64"/>
      <c r="E71" s="65"/>
      <c r="F71" s="67" t="s">
        <v>73</v>
      </c>
      <c r="I71" s="11"/>
    </row>
    <row r="72" spans="2:9">
      <c r="B72" s="85" t="s">
        <v>71</v>
      </c>
      <c r="C72" s="5"/>
      <c r="D72" s="64"/>
      <c r="E72" s="68"/>
      <c r="F72" s="67" t="s">
        <v>21</v>
      </c>
      <c r="I72" s="11"/>
    </row>
    <row r="73" spans="2:9">
      <c r="B73" s="85" t="s">
        <v>22</v>
      </c>
      <c r="C73" s="5"/>
      <c r="D73" s="64"/>
      <c r="E73" s="66"/>
      <c r="F73" s="65"/>
      <c r="I73" s="11"/>
    </row>
    <row r="74" spans="2:9">
      <c r="B74" s="85" t="s">
        <v>23</v>
      </c>
      <c r="C74" s="5"/>
      <c r="D74" s="64"/>
      <c r="E74" s="66"/>
      <c r="F74" s="65"/>
      <c r="I74" s="11"/>
    </row>
    <row r="75" spans="2:9">
      <c r="B75" s="85"/>
      <c r="C75" s="59"/>
      <c r="D75" s="64"/>
      <c r="E75" s="66"/>
      <c r="F75" s="65"/>
      <c r="I75" s="11"/>
    </row>
    <row r="76" spans="2:9">
      <c r="B76" s="85"/>
      <c r="C76" s="59"/>
      <c r="D76" s="64"/>
      <c r="E76" s="66"/>
      <c r="F76" s="65"/>
      <c r="I76" s="11"/>
    </row>
    <row r="77" spans="2:9">
      <c r="B77" s="85"/>
      <c r="C77" s="59"/>
      <c r="D77" s="64"/>
      <c r="E77" s="69"/>
      <c r="F77" s="66"/>
    </row>
    <row r="78" spans="2:9">
      <c r="B78" s="85"/>
      <c r="C78" s="59"/>
      <c r="D78" s="64"/>
      <c r="E78" s="69"/>
      <c r="F78" s="66"/>
    </row>
    <row r="79" spans="2:9">
      <c r="B79" s="86"/>
      <c r="C79" s="10"/>
      <c r="D79" s="61"/>
      <c r="E79" s="69"/>
      <c r="F79" s="70"/>
    </row>
    <row r="80" spans="2:9">
      <c r="B80" s="87"/>
      <c r="C80" s="49"/>
      <c r="D80" s="50"/>
      <c r="E80" s="51"/>
      <c r="F80" s="52"/>
    </row>
    <row r="81" spans="2:6">
      <c r="B81" s="87"/>
      <c r="C81" s="49"/>
      <c r="D81" s="50"/>
      <c r="E81" s="51"/>
      <c r="F81" s="52"/>
    </row>
    <row r="82" spans="2:6">
      <c r="B82" s="87"/>
      <c r="C82" s="49"/>
      <c r="D82" s="50"/>
      <c r="E82" s="51"/>
      <c r="F82" s="52"/>
    </row>
  </sheetData>
  <mergeCells count="6">
    <mergeCell ref="D62:F62"/>
    <mergeCell ref="C5:C6"/>
    <mergeCell ref="D5:D6"/>
    <mergeCell ref="B2:F2"/>
    <mergeCell ref="B3:F3"/>
    <mergeCell ref="B4:F4"/>
  </mergeCells>
  <pageMargins left="0.65" right="0.11" top="0.19" bottom="0.33" header="7.0000000000000007E-2" footer="0.27"/>
  <pageSetup paperSize="9" scale="74" orientation="portrait" horizontalDpi="300" verticalDpi="0" copies="0" r:id="rId1"/>
</worksheet>
</file>

<file path=xl/worksheets/sheet2.xml><?xml version="1.0" encoding="utf-8"?>
<worksheet xmlns="http://schemas.openxmlformats.org/spreadsheetml/2006/main" xmlns:r="http://schemas.openxmlformats.org/officeDocument/2006/relationships">
  <sheetPr>
    <pageSetUpPr fitToPage="1"/>
  </sheetPr>
  <dimension ref="A1:R63"/>
  <sheetViews>
    <sheetView topLeftCell="A41" workbookViewId="0">
      <selection activeCell="D63" sqref="D63"/>
    </sheetView>
  </sheetViews>
  <sheetFormatPr defaultColWidth="9.85546875" defaultRowHeight="15.75"/>
  <cols>
    <col min="1" max="1" width="5.7109375" style="97" customWidth="1"/>
    <col min="2" max="2" width="6.140625" style="97" customWidth="1"/>
    <col min="3" max="3" width="6.5703125" style="97" customWidth="1"/>
    <col min="4" max="4" width="61.5703125" style="97" customWidth="1"/>
    <col min="5" max="5" width="9.42578125" style="97" customWidth="1"/>
    <col min="6" max="6" width="20.7109375" style="97" customWidth="1"/>
    <col min="7" max="7" width="20" style="97" customWidth="1"/>
    <col min="8" max="8" width="5.140625" style="97" customWidth="1"/>
    <col min="9" max="16384" width="9.85546875" style="97"/>
  </cols>
  <sheetData>
    <row r="1" spans="2:18" s="5" customFormat="1">
      <c r="B1" s="10"/>
      <c r="C1" s="10"/>
      <c r="D1" s="10"/>
      <c r="E1" s="61"/>
      <c r="F1" s="69"/>
      <c r="G1" s="70"/>
      <c r="H1" s="10"/>
      <c r="I1" s="11"/>
      <c r="J1" s="12"/>
      <c r="K1" s="12"/>
      <c r="L1" s="12"/>
      <c r="M1" s="12"/>
      <c r="N1" s="12"/>
      <c r="O1" s="12"/>
      <c r="P1" s="12"/>
      <c r="Q1" s="12"/>
      <c r="R1" s="12"/>
    </row>
    <row r="2" spans="2:18" s="5" customFormat="1">
      <c r="B2" s="10"/>
      <c r="C2" s="10"/>
      <c r="D2" s="10"/>
      <c r="E2" s="61"/>
      <c r="F2" s="69"/>
      <c r="G2" s="70"/>
      <c r="H2" s="10"/>
      <c r="I2" s="11"/>
      <c r="J2" s="12"/>
      <c r="K2" s="12"/>
      <c r="L2" s="12"/>
      <c r="M2" s="12"/>
      <c r="N2" s="12"/>
      <c r="O2" s="12"/>
      <c r="P2" s="12"/>
      <c r="Q2" s="12"/>
      <c r="R2" s="12"/>
    </row>
    <row r="3" spans="2:18" s="5" customFormat="1" ht="16.5" thickBot="1">
      <c r="B3" s="572"/>
      <c r="C3" s="572"/>
      <c r="D3" s="572"/>
      <c r="E3" s="572"/>
      <c r="F3" s="572"/>
      <c r="G3" s="572"/>
      <c r="H3" s="10"/>
      <c r="I3" s="11"/>
      <c r="J3" s="12"/>
      <c r="K3" s="12"/>
      <c r="L3" s="12"/>
      <c r="M3" s="12"/>
      <c r="N3" s="12"/>
      <c r="O3" s="12"/>
      <c r="P3" s="12"/>
      <c r="Q3" s="12"/>
      <c r="R3" s="12"/>
    </row>
    <row r="4" spans="2:18" s="5" customFormat="1" ht="26.25" customHeight="1">
      <c r="B4" s="573" t="s">
        <v>67</v>
      </c>
      <c r="C4" s="574"/>
      <c r="D4" s="574"/>
      <c r="E4" s="574"/>
      <c r="F4" s="574"/>
      <c r="G4" s="575"/>
      <c r="H4" s="10"/>
      <c r="I4" s="11"/>
      <c r="J4" s="12"/>
      <c r="K4" s="12"/>
      <c r="L4" s="12"/>
      <c r="M4" s="12"/>
      <c r="N4" s="12"/>
      <c r="O4" s="12"/>
      <c r="P4" s="12"/>
      <c r="Q4" s="12"/>
      <c r="R4" s="12"/>
    </row>
    <row r="5" spans="2:18" s="5" customFormat="1" ht="16.5" thickBot="1">
      <c r="B5" s="566" t="s">
        <v>66</v>
      </c>
      <c r="C5" s="567"/>
      <c r="D5" s="567"/>
      <c r="E5" s="567"/>
      <c r="F5" s="567"/>
      <c r="G5" s="568"/>
      <c r="H5" s="10"/>
      <c r="I5" s="11"/>
      <c r="J5" s="12"/>
      <c r="K5" s="12"/>
      <c r="L5" s="12"/>
      <c r="M5" s="12"/>
      <c r="N5" s="12"/>
      <c r="O5" s="12"/>
      <c r="P5" s="12"/>
      <c r="Q5" s="12"/>
      <c r="R5" s="12"/>
    </row>
    <row r="6" spans="2:18" s="5" customFormat="1" ht="19.5" customHeight="1" thickBot="1">
      <c r="B6" s="576" t="s">
        <v>24</v>
      </c>
      <c r="C6" s="577"/>
      <c r="D6" s="577"/>
      <c r="E6" s="577"/>
      <c r="F6" s="577"/>
      <c r="G6" s="578"/>
      <c r="H6" s="10"/>
      <c r="I6" s="11"/>
      <c r="J6" s="12"/>
      <c r="K6" s="12"/>
      <c r="L6" s="12"/>
      <c r="M6" s="12"/>
      <c r="N6" s="12"/>
      <c r="O6" s="12"/>
      <c r="P6" s="12"/>
      <c r="Q6" s="12"/>
      <c r="R6" s="12"/>
    </row>
    <row r="7" spans="2:18" s="5" customFormat="1" ht="6" customHeight="1">
      <c r="B7" s="98"/>
      <c r="C7" s="99"/>
      <c r="D7" s="138"/>
      <c r="E7" s="144"/>
      <c r="F7" s="143"/>
      <c r="G7" s="100"/>
      <c r="H7" s="10"/>
      <c r="I7" s="11"/>
      <c r="J7" s="12"/>
      <c r="K7" s="12"/>
      <c r="L7" s="12"/>
      <c r="M7" s="12"/>
      <c r="N7" s="12"/>
      <c r="O7" s="12"/>
      <c r="P7" s="12"/>
      <c r="Q7" s="12"/>
      <c r="R7" s="12"/>
    </row>
    <row r="8" spans="2:18" s="5" customFormat="1" ht="48" thickBot="1">
      <c r="B8" s="101"/>
      <c r="C8" s="102"/>
      <c r="D8" s="164" t="s">
        <v>1</v>
      </c>
      <c r="E8" s="165" t="s">
        <v>2</v>
      </c>
      <c r="F8" s="166" t="s">
        <v>25</v>
      </c>
      <c r="G8" s="103" t="s">
        <v>26</v>
      </c>
      <c r="H8" s="10"/>
      <c r="I8" s="11"/>
      <c r="J8" s="12"/>
      <c r="K8" s="12"/>
      <c r="L8" s="12"/>
      <c r="M8" s="12"/>
      <c r="N8" s="12"/>
      <c r="O8" s="12"/>
      <c r="P8" s="12"/>
      <c r="Q8" s="12"/>
      <c r="R8" s="12"/>
    </row>
    <row r="9" spans="2:18" s="5" customFormat="1" ht="4.5" customHeight="1">
      <c r="B9" s="402"/>
      <c r="C9" s="680"/>
      <c r="D9" s="681"/>
      <c r="E9" s="682"/>
      <c r="F9" s="683"/>
      <c r="G9" s="684"/>
      <c r="H9" s="10"/>
      <c r="I9" s="11"/>
      <c r="J9" s="12"/>
      <c r="K9" s="12"/>
      <c r="L9" s="12"/>
      <c r="M9" s="12"/>
      <c r="N9" s="12"/>
      <c r="O9" s="12"/>
      <c r="P9" s="12"/>
      <c r="Q9" s="12"/>
      <c r="R9" s="12"/>
    </row>
    <row r="10" spans="2:18" s="5" customFormat="1">
      <c r="B10" s="145" t="s">
        <v>27</v>
      </c>
      <c r="C10" s="146"/>
      <c r="D10" s="147" t="s">
        <v>28</v>
      </c>
      <c r="E10" s="148"/>
      <c r="F10" s="149"/>
      <c r="G10" s="150"/>
      <c r="H10" s="10"/>
      <c r="I10" s="11"/>
      <c r="J10" s="88"/>
      <c r="K10" s="12"/>
      <c r="L10" s="12"/>
      <c r="M10" s="12"/>
      <c r="N10" s="12"/>
      <c r="O10" s="12"/>
      <c r="P10" s="12"/>
      <c r="Q10" s="12"/>
      <c r="R10" s="12"/>
    </row>
    <row r="11" spans="2:18" s="5" customFormat="1" ht="19.350000000000001" customHeight="1">
      <c r="B11" s="115"/>
      <c r="C11" s="121"/>
      <c r="D11" s="122" t="s">
        <v>29</v>
      </c>
      <c r="E11" s="139"/>
      <c r="F11" s="91"/>
      <c r="G11" s="104"/>
      <c r="H11" s="10"/>
      <c r="I11" s="11"/>
      <c r="J11" s="88"/>
      <c r="K11" s="12"/>
      <c r="L11" s="12"/>
      <c r="M11" s="12"/>
      <c r="N11" s="12"/>
      <c r="O11" s="12"/>
      <c r="P11" s="12"/>
      <c r="Q11" s="12"/>
      <c r="R11" s="12"/>
    </row>
    <row r="12" spans="2:18" s="5" customFormat="1" ht="19.350000000000001" customHeight="1">
      <c r="B12" s="115" t="s">
        <v>6</v>
      </c>
      <c r="C12" s="120" t="s">
        <v>30</v>
      </c>
      <c r="D12" s="123"/>
      <c r="E12" s="96">
        <v>27</v>
      </c>
      <c r="F12" s="91">
        <f>'notes 3 to 27'!E468</f>
        <v>0</v>
      </c>
      <c r="G12" s="685">
        <f>'notes 3 to 27'!F468</f>
        <v>0</v>
      </c>
      <c r="H12" s="10"/>
      <c r="I12" s="11"/>
      <c r="J12" s="88"/>
      <c r="K12" s="12"/>
      <c r="L12" s="12"/>
      <c r="M12" s="12"/>
      <c r="N12" s="12"/>
      <c r="O12" s="12"/>
      <c r="P12" s="12"/>
      <c r="Q12" s="12"/>
      <c r="R12" s="12"/>
    </row>
    <row r="13" spans="2:18" s="5" customFormat="1" ht="19.350000000000001" customHeight="1">
      <c r="B13" s="115" t="s">
        <v>12</v>
      </c>
      <c r="C13" s="120" t="s">
        <v>31</v>
      </c>
      <c r="D13" s="123"/>
      <c r="E13" s="96">
        <v>28</v>
      </c>
      <c r="F13" s="91">
        <f>'notes 3 to 27'!E477</f>
        <v>0</v>
      </c>
      <c r="G13" s="685">
        <f>'notes 3 to 27'!F477</f>
        <v>0</v>
      </c>
      <c r="H13" s="10"/>
      <c r="I13" s="11"/>
      <c r="J13" s="88"/>
      <c r="K13" s="12"/>
      <c r="L13" s="12"/>
      <c r="M13" s="12"/>
      <c r="N13" s="12"/>
      <c r="O13" s="12"/>
      <c r="P13" s="12"/>
      <c r="Q13" s="12"/>
      <c r="R13" s="12"/>
    </row>
    <row r="14" spans="2:18" s="5" customFormat="1" ht="19.350000000000001" customHeight="1">
      <c r="B14" s="115" t="s">
        <v>32</v>
      </c>
      <c r="C14" s="120" t="s">
        <v>33</v>
      </c>
      <c r="D14" s="123"/>
      <c r="E14" s="96"/>
      <c r="F14" s="140">
        <f>+F13+F12</f>
        <v>0</v>
      </c>
      <c r="G14" s="105">
        <f>+G13+G12</f>
        <v>0</v>
      </c>
      <c r="H14" s="10"/>
      <c r="I14" s="11"/>
      <c r="J14" s="12"/>
      <c r="K14" s="12"/>
      <c r="L14" s="12"/>
      <c r="M14" s="12"/>
      <c r="N14" s="12"/>
      <c r="O14" s="12"/>
      <c r="P14" s="12"/>
      <c r="Q14" s="12"/>
      <c r="R14" s="12"/>
    </row>
    <row r="15" spans="2:18" s="5" customFormat="1" ht="19.350000000000001" customHeight="1">
      <c r="B15" s="115" t="s">
        <v>34</v>
      </c>
      <c r="C15" s="120" t="s">
        <v>35</v>
      </c>
      <c r="D15" s="123"/>
      <c r="E15" s="96"/>
      <c r="F15" s="91"/>
      <c r="G15" s="104"/>
      <c r="H15" s="10"/>
      <c r="I15" s="11"/>
      <c r="J15" s="12"/>
      <c r="K15" s="12"/>
      <c r="L15" s="12"/>
      <c r="M15" s="12"/>
      <c r="N15" s="12"/>
      <c r="O15" s="12"/>
      <c r="P15" s="12"/>
      <c r="Q15" s="12"/>
      <c r="R15" s="12"/>
    </row>
    <row r="16" spans="2:18" s="5" customFormat="1" ht="19.350000000000001" customHeight="1">
      <c r="B16" s="116"/>
      <c r="C16" s="124" t="s">
        <v>86</v>
      </c>
      <c r="D16" s="125" t="s">
        <v>88</v>
      </c>
      <c r="E16" s="96">
        <v>29</v>
      </c>
      <c r="F16" s="91">
        <f>'notes 3 to 27'!E489</f>
        <v>0</v>
      </c>
      <c r="G16" s="685">
        <f>'notes 3 to 27'!F489</f>
        <v>0</v>
      </c>
      <c r="H16" s="10"/>
      <c r="I16" s="11"/>
      <c r="J16" s="88"/>
      <c r="K16" s="12"/>
      <c r="L16" s="12"/>
      <c r="M16" s="12"/>
      <c r="N16" s="12"/>
      <c r="O16" s="12"/>
      <c r="P16" s="12"/>
      <c r="Q16" s="12"/>
      <c r="R16" s="12"/>
    </row>
    <row r="17" spans="2:18" s="5" customFormat="1" ht="19.350000000000001" customHeight="1">
      <c r="B17" s="116"/>
      <c r="C17" s="124" t="s">
        <v>87</v>
      </c>
      <c r="D17" s="125" t="s">
        <v>122</v>
      </c>
      <c r="E17" s="96"/>
      <c r="F17" s="91"/>
      <c r="G17" s="104"/>
      <c r="H17" s="10"/>
      <c r="I17" s="11"/>
      <c r="J17" s="88"/>
      <c r="K17" s="12"/>
      <c r="L17" s="12"/>
      <c r="M17" s="12"/>
      <c r="N17" s="12"/>
      <c r="O17" s="12"/>
      <c r="P17" s="12"/>
      <c r="Q17" s="12"/>
      <c r="R17" s="12"/>
    </row>
    <row r="18" spans="2:18" s="5" customFormat="1" ht="32.25" customHeight="1">
      <c r="B18" s="116"/>
      <c r="C18" s="126" t="s">
        <v>90</v>
      </c>
      <c r="D18" s="127" t="s">
        <v>89</v>
      </c>
      <c r="E18" s="167">
        <v>30</v>
      </c>
      <c r="F18" s="91">
        <f>'notes 3 to 27'!E513</f>
        <v>0</v>
      </c>
      <c r="G18" s="685">
        <f>'notes 3 to 27'!F513</f>
        <v>0</v>
      </c>
      <c r="H18" s="10"/>
      <c r="I18" s="11"/>
      <c r="J18" s="88"/>
      <c r="K18" s="12"/>
      <c r="L18" s="12"/>
      <c r="M18" s="12"/>
      <c r="N18" s="12"/>
      <c r="O18" s="12"/>
      <c r="P18" s="12"/>
      <c r="Q18" s="12"/>
      <c r="R18" s="12"/>
    </row>
    <row r="19" spans="2:18" s="5" customFormat="1" ht="19.350000000000001" customHeight="1">
      <c r="B19" s="116"/>
      <c r="C19" s="124" t="s">
        <v>91</v>
      </c>
      <c r="D19" s="128" t="s">
        <v>94</v>
      </c>
      <c r="E19" s="96">
        <v>31</v>
      </c>
      <c r="F19" s="91">
        <f>'notes 3 to 27'!E526</f>
        <v>0</v>
      </c>
      <c r="G19" s="685">
        <f>'notes 3 to 27'!F526</f>
        <v>0</v>
      </c>
      <c r="H19" s="10"/>
      <c r="I19" s="11"/>
      <c r="J19" s="88"/>
      <c r="K19" s="12"/>
      <c r="L19" s="12"/>
      <c r="M19" s="12"/>
      <c r="N19" s="12"/>
      <c r="O19" s="12"/>
      <c r="P19" s="12"/>
      <c r="Q19" s="12"/>
      <c r="R19" s="12"/>
    </row>
    <row r="20" spans="2:18" s="5" customFormat="1" ht="19.350000000000001" customHeight="1">
      <c r="B20" s="116"/>
      <c r="C20" s="124" t="s">
        <v>92</v>
      </c>
      <c r="D20" s="128" t="s">
        <v>93</v>
      </c>
      <c r="E20" s="96">
        <v>32</v>
      </c>
      <c r="F20" s="91">
        <f>'notes 3 to 27'!E540</f>
        <v>0</v>
      </c>
      <c r="G20" s="685">
        <f>'notes 3 to 27'!F540</f>
        <v>0</v>
      </c>
      <c r="H20" s="10"/>
      <c r="I20" s="11"/>
      <c r="J20" s="88"/>
      <c r="K20" s="12"/>
      <c r="L20" s="12"/>
      <c r="M20" s="12"/>
      <c r="N20" s="12"/>
      <c r="O20" s="12"/>
      <c r="P20" s="12"/>
      <c r="Q20" s="12"/>
      <c r="R20" s="12"/>
    </row>
    <row r="21" spans="2:18" s="5" customFormat="1" ht="19.350000000000001" customHeight="1">
      <c r="B21" s="116"/>
      <c r="C21" s="124" t="s">
        <v>95</v>
      </c>
      <c r="D21" s="128" t="s">
        <v>123</v>
      </c>
      <c r="E21" s="96">
        <v>33</v>
      </c>
      <c r="F21" s="91">
        <f>'notes 3 to 27'!E557</f>
        <v>0</v>
      </c>
      <c r="G21" s="685">
        <f>'notes 3 to 27'!F557</f>
        <v>0</v>
      </c>
      <c r="H21" s="10"/>
      <c r="I21" s="11"/>
      <c r="J21" s="88"/>
      <c r="K21" s="12"/>
      <c r="L21" s="12"/>
      <c r="M21" s="12"/>
      <c r="N21" s="12"/>
      <c r="O21" s="12"/>
      <c r="P21" s="12"/>
      <c r="Q21" s="12"/>
      <c r="R21" s="12"/>
    </row>
    <row r="22" spans="2:18" s="5" customFormat="1" ht="19.350000000000001" customHeight="1">
      <c r="B22" s="116"/>
      <c r="C22" s="124"/>
      <c r="D22" s="129" t="s">
        <v>36</v>
      </c>
      <c r="E22" s="96"/>
      <c r="F22" s="141"/>
      <c r="G22" s="106"/>
      <c r="H22" s="89"/>
      <c r="I22" s="11"/>
      <c r="J22" s="88"/>
      <c r="K22" s="12"/>
      <c r="L22" s="12"/>
      <c r="M22" s="12"/>
      <c r="N22" s="12"/>
      <c r="O22" s="12"/>
      <c r="P22" s="12"/>
      <c r="Q22" s="12"/>
      <c r="R22" s="12"/>
    </row>
    <row r="23" spans="2:18" s="5" customFormat="1" ht="19.350000000000001" customHeight="1">
      <c r="B23" s="116"/>
      <c r="C23" s="124"/>
      <c r="D23" s="129"/>
      <c r="E23" s="96"/>
      <c r="F23" s="162">
        <f>F21+F22</f>
        <v>0</v>
      </c>
      <c r="G23" s="163">
        <f>G22+G21</f>
        <v>0</v>
      </c>
      <c r="H23" s="10"/>
      <c r="I23" s="11"/>
      <c r="J23" s="88"/>
      <c r="K23" s="12"/>
      <c r="L23" s="12"/>
      <c r="M23" s="12"/>
      <c r="N23" s="12"/>
      <c r="O23" s="12"/>
      <c r="P23" s="12"/>
      <c r="Q23" s="12"/>
      <c r="R23" s="12"/>
    </row>
    <row r="24" spans="2:18" s="5" customFormat="1" ht="19.350000000000001" customHeight="1">
      <c r="B24" s="116"/>
      <c r="C24" s="124" t="s">
        <v>95</v>
      </c>
      <c r="D24" s="128" t="s">
        <v>96</v>
      </c>
      <c r="E24" s="96">
        <v>34</v>
      </c>
      <c r="F24" s="91">
        <f>'notes 3 to 27'!E590</f>
        <v>0</v>
      </c>
      <c r="G24" s="685">
        <f>'notes 3 to 27'!F590</f>
        <v>0</v>
      </c>
      <c r="H24" s="10"/>
      <c r="I24" s="11"/>
      <c r="J24" s="88"/>
      <c r="K24" s="12"/>
      <c r="L24" s="12"/>
      <c r="M24" s="12"/>
      <c r="N24" s="12"/>
      <c r="O24" s="12"/>
      <c r="P24" s="12"/>
      <c r="Q24" s="12"/>
      <c r="R24" s="12"/>
    </row>
    <row r="25" spans="2:18" s="5" customFormat="1" ht="19.350000000000001" customHeight="1">
      <c r="B25" s="116"/>
      <c r="C25" s="130" t="s">
        <v>37</v>
      </c>
      <c r="D25" s="123"/>
      <c r="E25" s="96"/>
      <c r="F25" s="140">
        <f>F24+F23+F20+F19+F18+F17+F16</f>
        <v>0</v>
      </c>
      <c r="G25" s="686">
        <f>G24+G23+G20+G19+G18+G17+G16</f>
        <v>0</v>
      </c>
      <c r="H25" s="10"/>
      <c r="I25" s="11"/>
      <c r="J25" s="88"/>
      <c r="K25" s="12"/>
      <c r="L25" s="12"/>
      <c r="M25" s="12"/>
      <c r="N25" s="12"/>
      <c r="O25" s="12"/>
      <c r="P25" s="12"/>
      <c r="Q25" s="12"/>
      <c r="R25" s="12"/>
    </row>
    <row r="26" spans="2:18" s="5" customFormat="1" ht="19.350000000000001" customHeight="1">
      <c r="B26" s="115" t="s">
        <v>38</v>
      </c>
      <c r="C26" s="120" t="s">
        <v>39</v>
      </c>
      <c r="D26" s="123"/>
      <c r="E26" s="96"/>
      <c r="F26" s="140">
        <f>F14-F25</f>
        <v>0</v>
      </c>
      <c r="G26" s="686">
        <f>G14-G25</f>
        <v>0</v>
      </c>
      <c r="H26" s="10"/>
      <c r="I26" s="11"/>
      <c r="J26" s="12"/>
      <c r="K26" s="12"/>
      <c r="L26" s="12"/>
      <c r="M26" s="12"/>
      <c r="N26" s="12"/>
      <c r="O26" s="12"/>
      <c r="P26" s="12"/>
      <c r="Q26" s="12"/>
      <c r="R26" s="12"/>
    </row>
    <row r="27" spans="2:18" s="5" customFormat="1" ht="19.350000000000001" customHeight="1">
      <c r="B27" s="115" t="s">
        <v>40</v>
      </c>
      <c r="C27" s="119" t="s">
        <v>41</v>
      </c>
      <c r="D27" s="123"/>
      <c r="E27" s="96">
        <v>35</v>
      </c>
      <c r="F27" s="91">
        <f>'notes 3 to 27'!E609</f>
        <v>0</v>
      </c>
      <c r="G27" s="685">
        <f>'notes 3 to 27'!F609</f>
        <v>0</v>
      </c>
      <c r="H27" s="10"/>
      <c r="I27" s="11"/>
      <c r="J27" s="12"/>
      <c r="K27" s="12"/>
      <c r="L27" s="12"/>
      <c r="M27" s="12"/>
      <c r="N27" s="12"/>
      <c r="O27" s="12"/>
      <c r="P27" s="12"/>
      <c r="Q27" s="12"/>
      <c r="R27" s="12"/>
    </row>
    <row r="28" spans="2:18" s="5" customFormat="1" ht="19.350000000000001" customHeight="1">
      <c r="B28" s="115" t="s">
        <v>42</v>
      </c>
      <c r="C28" s="120" t="s">
        <v>43</v>
      </c>
      <c r="D28" s="123"/>
      <c r="E28" s="96"/>
      <c r="F28" s="140">
        <f>F26-F27</f>
        <v>0</v>
      </c>
      <c r="G28" s="107">
        <f>G26-G27</f>
        <v>0</v>
      </c>
      <c r="H28" s="10"/>
      <c r="I28" s="11"/>
      <c r="J28" s="12"/>
      <c r="K28" s="12"/>
      <c r="L28" s="12"/>
      <c r="M28" s="12"/>
      <c r="N28" s="12"/>
      <c r="O28" s="12"/>
      <c r="P28" s="12"/>
      <c r="Q28" s="12"/>
      <c r="R28" s="12"/>
    </row>
    <row r="29" spans="2:18" s="5" customFormat="1" ht="19.350000000000001" customHeight="1">
      <c r="B29" s="115" t="s">
        <v>44</v>
      </c>
      <c r="C29" s="119" t="s">
        <v>45</v>
      </c>
      <c r="D29" s="123"/>
      <c r="E29" s="96">
        <v>35</v>
      </c>
      <c r="F29" s="91">
        <f>'notes 3 to 27'!E604</f>
        <v>0</v>
      </c>
      <c r="G29" s="685">
        <f>'notes 3 to 27'!F604</f>
        <v>0</v>
      </c>
      <c r="H29" s="10"/>
      <c r="I29" s="11"/>
      <c r="J29" s="12"/>
      <c r="K29" s="12"/>
      <c r="L29" s="12"/>
      <c r="M29" s="12"/>
      <c r="N29" s="12"/>
      <c r="O29" s="12"/>
      <c r="P29" s="12"/>
      <c r="Q29" s="12"/>
      <c r="R29" s="12"/>
    </row>
    <row r="30" spans="2:18" s="5" customFormat="1" ht="19.350000000000001" customHeight="1">
      <c r="B30" s="115" t="s">
        <v>46</v>
      </c>
      <c r="C30" s="120" t="s">
        <v>47</v>
      </c>
      <c r="D30" s="123"/>
      <c r="E30" s="96"/>
      <c r="F30" s="140">
        <f>F28-F29</f>
        <v>0</v>
      </c>
      <c r="G30" s="107">
        <f>G28-G29</f>
        <v>0</v>
      </c>
      <c r="H30" s="10"/>
      <c r="I30" s="11"/>
      <c r="J30" s="12"/>
      <c r="K30" s="12"/>
      <c r="L30" s="12"/>
      <c r="M30" s="12"/>
      <c r="N30" s="12"/>
      <c r="O30" s="12"/>
      <c r="P30" s="12"/>
      <c r="Q30" s="12"/>
      <c r="R30" s="12"/>
    </row>
    <row r="31" spans="2:18" s="5" customFormat="1" ht="19.350000000000001" customHeight="1">
      <c r="B31" s="115" t="s">
        <v>48</v>
      </c>
      <c r="C31" s="119" t="s">
        <v>49</v>
      </c>
      <c r="D31" s="123"/>
      <c r="E31" s="96"/>
      <c r="F31" s="91"/>
      <c r="G31" s="104"/>
      <c r="H31" s="10"/>
      <c r="I31" s="11"/>
      <c r="J31" s="12"/>
      <c r="K31" s="12"/>
      <c r="L31" s="12"/>
      <c r="M31" s="12"/>
      <c r="N31" s="12"/>
      <c r="O31" s="12"/>
      <c r="P31" s="12"/>
      <c r="Q31" s="12"/>
      <c r="R31" s="12"/>
    </row>
    <row r="32" spans="2:18" s="5" customFormat="1" ht="19.350000000000001" customHeight="1">
      <c r="B32" s="115"/>
      <c r="C32" s="131" t="s">
        <v>81</v>
      </c>
      <c r="D32" s="132" t="s">
        <v>97</v>
      </c>
      <c r="E32" s="96"/>
      <c r="F32" s="140">
        <v>0</v>
      </c>
      <c r="G32" s="107">
        <v>0</v>
      </c>
      <c r="H32" s="10"/>
      <c r="I32" s="11"/>
      <c r="J32" s="12"/>
      <c r="K32" s="12"/>
      <c r="L32" s="12"/>
      <c r="M32" s="12"/>
      <c r="N32" s="12"/>
      <c r="O32" s="12"/>
      <c r="P32" s="12"/>
      <c r="Q32" s="12"/>
      <c r="R32" s="12"/>
    </row>
    <row r="33" spans="2:18" s="5" customFormat="1" ht="19.350000000000001" customHeight="1">
      <c r="B33" s="115"/>
      <c r="C33" s="131" t="s">
        <v>82</v>
      </c>
      <c r="D33" s="132" t="s">
        <v>98</v>
      </c>
      <c r="E33" s="96"/>
      <c r="F33" s="140">
        <v>0</v>
      </c>
      <c r="G33" s="107">
        <v>0</v>
      </c>
      <c r="H33" s="10"/>
      <c r="I33" s="11"/>
      <c r="J33" s="12"/>
      <c r="K33" s="12"/>
      <c r="L33" s="12"/>
      <c r="M33" s="12"/>
      <c r="N33" s="12"/>
      <c r="O33" s="12"/>
      <c r="P33" s="12"/>
      <c r="Q33" s="12"/>
      <c r="R33" s="12"/>
    </row>
    <row r="34" spans="2:18" s="5" customFormat="1" ht="19.350000000000001" customHeight="1">
      <c r="B34" s="115" t="s">
        <v>50</v>
      </c>
      <c r="C34" s="120" t="s">
        <v>51</v>
      </c>
      <c r="D34" s="123"/>
      <c r="E34" s="96"/>
      <c r="F34" s="140">
        <f>F30-F32-F33</f>
        <v>0</v>
      </c>
      <c r="G34" s="107">
        <f>G30-G32-G33</f>
        <v>0</v>
      </c>
      <c r="H34" s="10"/>
      <c r="I34" s="11"/>
      <c r="J34" s="12"/>
      <c r="K34" s="12"/>
      <c r="L34" s="12"/>
      <c r="M34" s="12"/>
      <c r="N34" s="12"/>
      <c r="O34" s="12"/>
      <c r="P34" s="12"/>
      <c r="Q34" s="12"/>
      <c r="R34" s="12"/>
    </row>
    <row r="35" spans="2:18" s="5" customFormat="1">
      <c r="B35" s="145" t="s">
        <v>52</v>
      </c>
      <c r="C35" s="146"/>
      <c r="D35" s="147" t="s">
        <v>53</v>
      </c>
      <c r="E35" s="168"/>
      <c r="F35" s="149"/>
      <c r="G35" s="150"/>
      <c r="H35" s="10"/>
      <c r="I35" s="11"/>
      <c r="J35" s="12"/>
      <c r="K35" s="12"/>
      <c r="L35" s="12"/>
      <c r="M35" s="12"/>
      <c r="N35" s="12"/>
      <c r="O35" s="12"/>
      <c r="P35" s="12"/>
      <c r="Q35" s="12"/>
      <c r="R35" s="12"/>
    </row>
    <row r="36" spans="2:18" s="5" customFormat="1" ht="19.350000000000001" customHeight="1">
      <c r="B36" s="115" t="s">
        <v>54</v>
      </c>
      <c r="C36" s="121"/>
      <c r="D36" s="128" t="s">
        <v>55</v>
      </c>
      <c r="E36" s="96"/>
      <c r="F36" s="140">
        <v>0</v>
      </c>
      <c r="G36" s="107">
        <v>0</v>
      </c>
      <c r="H36" s="10"/>
      <c r="I36" s="11"/>
      <c r="J36" s="12"/>
      <c r="K36" s="12"/>
      <c r="L36" s="12"/>
      <c r="M36" s="12"/>
      <c r="N36" s="12"/>
      <c r="O36" s="12"/>
      <c r="P36" s="12"/>
      <c r="Q36" s="12"/>
      <c r="R36" s="12"/>
    </row>
    <row r="37" spans="2:18" s="5" customFormat="1" ht="19.350000000000001" customHeight="1">
      <c r="B37" s="115" t="s">
        <v>56</v>
      </c>
      <c r="C37" s="121"/>
      <c r="D37" s="128" t="s">
        <v>57</v>
      </c>
      <c r="E37" s="96"/>
      <c r="F37" s="140">
        <v>0</v>
      </c>
      <c r="G37" s="107">
        <v>0</v>
      </c>
      <c r="H37" s="10"/>
      <c r="I37" s="11"/>
      <c r="J37" s="12"/>
      <c r="K37" s="12"/>
      <c r="L37" s="12"/>
      <c r="M37" s="12"/>
      <c r="N37" s="12"/>
      <c r="O37" s="12"/>
      <c r="P37" s="12"/>
      <c r="Q37" s="12"/>
      <c r="R37" s="12"/>
    </row>
    <row r="38" spans="2:18" s="5" customFormat="1" ht="19.350000000000001" customHeight="1">
      <c r="B38" s="115" t="s">
        <v>58</v>
      </c>
      <c r="C38" s="121"/>
      <c r="D38" s="133" t="s">
        <v>59</v>
      </c>
      <c r="E38" s="96"/>
      <c r="F38" s="140">
        <f>F36-F37</f>
        <v>0</v>
      </c>
      <c r="G38" s="107">
        <f>G36-G37</f>
        <v>0</v>
      </c>
      <c r="H38" s="10"/>
      <c r="I38" s="11"/>
      <c r="J38" s="12"/>
      <c r="K38" s="12"/>
      <c r="L38" s="12"/>
      <c r="M38" s="12"/>
      <c r="N38" s="12"/>
      <c r="O38" s="12"/>
      <c r="P38" s="12"/>
      <c r="Q38" s="12"/>
      <c r="R38" s="12"/>
    </row>
    <row r="39" spans="2:18" s="5" customFormat="1">
      <c r="B39" s="145" t="s">
        <v>60</v>
      </c>
      <c r="C39" s="146"/>
      <c r="D39" s="147" t="s">
        <v>61</v>
      </c>
      <c r="E39" s="168"/>
      <c r="F39" s="149"/>
      <c r="G39" s="150"/>
      <c r="H39" s="10"/>
      <c r="I39" s="11"/>
      <c r="J39" s="12"/>
      <c r="K39" s="12"/>
      <c r="L39" s="12"/>
      <c r="M39" s="12"/>
      <c r="N39" s="12"/>
      <c r="O39" s="12"/>
      <c r="P39" s="12"/>
      <c r="Q39" s="12"/>
      <c r="R39" s="12"/>
    </row>
    <row r="40" spans="2:18" s="5" customFormat="1" ht="19.350000000000001" customHeight="1">
      <c r="B40" s="115" t="s">
        <v>62</v>
      </c>
      <c r="C40" s="120" t="s">
        <v>63</v>
      </c>
      <c r="D40" s="123"/>
      <c r="E40" s="96"/>
      <c r="F40" s="140">
        <f>F34-F38</f>
        <v>0</v>
      </c>
      <c r="G40" s="107">
        <f>G34-G38</f>
        <v>0</v>
      </c>
      <c r="H40" s="10"/>
      <c r="I40" s="11"/>
      <c r="J40" s="12"/>
      <c r="K40" s="12"/>
      <c r="L40" s="12"/>
      <c r="M40" s="12"/>
      <c r="N40" s="12"/>
      <c r="O40" s="12"/>
      <c r="P40" s="12"/>
      <c r="Q40" s="12"/>
      <c r="R40" s="12"/>
    </row>
    <row r="41" spans="2:18" s="5" customFormat="1" ht="19.350000000000001" customHeight="1">
      <c r="B41" s="115" t="s">
        <v>64</v>
      </c>
      <c r="C41" s="120" t="s">
        <v>65</v>
      </c>
      <c r="D41" s="123"/>
      <c r="E41" s="152">
        <v>36</v>
      </c>
      <c r="F41" s="91"/>
      <c r="G41" s="104"/>
      <c r="H41" s="10"/>
      <c r="I41" s="11"/>
      <c r="J41" s="12"/>
      <c r="K41" s="12"/>
      <c r="L41" s="12"/>
      <c r="M41" s="12"/>
      <c r="N41" s="12"/>
      <c r="O41" s="12"/>
      <c r="P41" s="12"/>
      <c r="Q41" s="12"/>
      <c r="R41" s="12"/>
    </row>
    <row r="42" spans="2:18" s="12" customFormat="1" ht="19.350000000000001" customHeight="1">
      <c r="B42" s="117"/>
      <c r="C42" s="134" t="s">
        <v>99</v>
      </c>
      <c r="D42" s="135"/>
      <c r="E42" s="152"/>
      <c r="F42" s="142"/>
      <c r="G42" s="108"/>
      <c r="H42" s="11"/>
      <c r="I42" s="11"/>
    </row>
    <row r="43" spans="2:18" s="12" customFormat="1" ht="19.350000000000001" customHeight="1">
      <c r="B43" s="117"/>
      <c r="C43" s="136" t="s">
        <v>86</v>
      </c>
      <c r="D43" s="137" t="s">
        <v>100</v>
      </c>
      <c r="E43" s="152"/>
      <c r="F43" s="142">
        <f>'notes 3 to 27'!E621</f>
        <v>0</v>
      </c>
      <c r="G43" s="687">
        <f>'notes 3 to 27'!F621</f>
        <v>0</v>
      </c>
      <c r="H43" s="11"/>
      <c r="I43" s="11"/>
    </row>
    <row r="44" spans="2:18" s="12" customFormat="1" ht="19.350000000000001" customHeight="1">
      <c r="B44" s="117"/>
      <c r="C44" s="136" t="s">
        <v>87</v>
      </c>
      <c r="D44" s="137" t="s">
        <v>101</v>
      </c>
      <c r="E44" s="152"/>
      <c r="F44" s="142">
        <f>'notes 3 to 27'!E626</f>
        <v>0</v>
      </c>
      <c r="G44" s="687">
        <f>'notes 3 to 27'!F626</f>
        <v>0</v>
      </c>
      <c r="H44" s="11"/>
      <c r="I44" s="11"/>
    </row>
    <row r="45" spans="2:18" s="12" customFormat="1">
      <c r="B45" s="117"/>
      <c r="C45" s="93" t="str">
        <f>'Balance Sheet'!C58</f>
        <v>Summary of Significant Accounting Policies</v>
      </c>
      <c r="D45" s="11"/>
      <c r="E45" s="94" t="str">
        <f>'Balance Sheet'!D58</f>
        <v>1 &amp; 2</v>
      </c>
      <c r="F45" s="92"/>
      <c r="G45" s="104"/>
      <c r="H45" s="11"/>
      <c r="I45" s="11"/>
    </row>
    <row r="46" spans="2:18" s="12" customFormat="1" ht="16.5" thickBot="1">
      <c r="B46" s="109"/>
      <c r="C46" s="111" t="str">
        <f>'Balance Sheet'!C59</f>
        <v>The accompanying notes are an integral part of the financial statements (Note 1 to Note 39)</v>
      </c>
      <c r="D46" s="110"/>
      <c r="E46" s="112"/>
      <c r="F46" s="113"/>
      <c r="G46" s="114"/>
      <c r="H46" s="11"/>
      <c r="I46" s="11"/>
    </row>
    <row r="47" spans="2:18" s="5" customFormat="1">
      <c r="B47" s="85" t="s">
        <v>17</v>
      </c>
      <c r="C47" s="59"/>
      <c r="D47" s="555"/>
      <c r="E47" s="554"/>
      <c r="F47" s="554"/>
      <c r="G47" s="10"/>
      <c r="H47" s="11"/>
      <c r="I47" s="11"/>
      <c r="J47" s="12"/>
      <c r="K47" s="12"/>
      <c r="L47" s="12"/>
      <c r="M47" s="12"/>
      <c r="N47" s="12"/>
      <c r="O47" s="12"/>
      <c r="P47" s="12"/>
      <c r="Q47" s="12"/>
      <c r="R47" s="12"/>
    </row>
    <row r="48" spans="2:18" s="5" customFormat="1">
      <c r="B48" s="85" t="s">
        <v>68</v>
      </c>
      <c r="C48" s="59"/>
      <c r="G48" s="554" t="s">
        <v>18</v>
      </c>
      <c r="H48" s="526"/>
      <c r="J48" s="12"/>
      <c r="K48" s="12"/>
      <c r="L48" s="12"/>
      <c r="M48" s="12"/>
      <c r="N48" s="12"/>
      <c r="O48" s="12"/>
      <c r="P48" s="12"/>
      <c r="Q48" s="12"/>
      <c r="R48" s="12"/>
    </row>
    <row r="49" spans="1:18" s="5" customFormat="1">
      <c r="B49" s="85" t="s">
        <v>69</v>
      </c>
      <c r="C49" s="59"/>
      <c r="D49" s="555"/>
      <c r="E49" s="554"/>
      <c r="F49" s="554"/>
      <c r="G49" s="10"/>
      <c r="H49" s="11"/>
      <c r="I49" s="11"/>
      <c r="J49" s="12"/>
      <c r="K49" s="12"/>
      <c r="L49" s="12"/>
      <c r="M49" s="12"/>
      <c r="N49" s="12"/>
      <c r="O49" s="12"/>
      <c r="P49" s="12"/>
      <c r="Q49" s="12"/>
      <c r="R49" s="12"/>
    </row>
    <row r="50" spans="1:18" s="5" customFormat="1">
      <c r="B50" s="85"/>
      <c r="C50" s="59"/>
      <c r="D50" s="555"/>
      <c r="E50" s="554"/>
      <c r="F50" s="554"/>
      <c r="G50" s="10"/>
      <c r="H50" s="11"/>
      <c r="I50" s="11"/>
      <c r="J50" s="12"/>
      <c r="K50" s="12"/>
      <c r="L50" s="12"/>
      <c r="M50" s="12"/>
      <c r="N50" s="12"/>
      <c r="O50" s="12"/>
      <c r="P50" s="12"/>
      <c r="Q50" s="12"/>
      <c r="R50" s="12"/>
    </row>
    <row r="51" spans="1:18" s="5" customFormat="1">
      <c r="B51" s="85"/>
      <c r="C51" s="59"/>
      <c r="D51" s="555"/>
      <c r="E51" s="554"/>
      <c r="F51" s="554"/>
      <c r="G51" s="10"/>
      <c r="H51" s="11"/>
      <c r="I51" s="11"/>
      <c r="J51" s="12"/>
      <c r="K51" s="12"/>
      <c r="L51" s="12"/>
      <c r="M51" s="12"/>
      <c r="N51" s="12"/>
      <c r="O51" s="12"/>
      <c r="P51" s="12"/>
      <c r="Q51" s="12"/>
      <c r="R51" s="12"/>
    </row>
    <row r="52" spans="1:18" s="5" customFormat="1">
      <c r="B52" s="85"/>
      <c r="C52" s="59"/>
      <c r="D52" s="555"/>
      <c r="E52" s="66"/>
      <c r="G52" s="67" t="s">
        <v>72</v>
      </c>
      <c r="H52" s="11"/>
      <c r="I52" s="11"/>
      <c r="J52" s="12"/>
      <c r="K52" s="12"/>
      <c r="L52" s="12"/>
      <c r="M52" s="12"/>
      <c r="N52" s="12"/>
      <c r="O52" s="12"/>
      <c r="P52" s="12"/>
      <c r="Q52" s="12"/>
      <c r="R52" s="12"/>
    </row>
    <row r="53" spans="1:18" s="5" customFormat="1">
      <c r="B53" s="85"/>
      <c r="C53" s="59"/>
      <c r="D53" s="555"/>
      <c r="E53" s="66"/>
      <c r="G53" s="554" t="s">
        <v>19</v>
      </c>
      <c r="H53" s="11"/>
      <c r="I53" s="11"/>
      <c r="J53" s="12"/>
      <c r="K53" s="12"/>
      <c r="L53" s="12"/>
      <c r="M53" s="12"/>
      <c r="N53" s="12"/>
      <c r="O53" s="12"/>
      <c r="P53" s="12"/>
      <c r="Q53" s="12"/>
      <c r="R53" s="12"/>
    </row>
    <row r="54" spans="1:18" s="5" customFormat="1">
      <c r="B54" s="85"/>
      <c r="C54" s="59"/>
      <c r="D54" s="555"/>
      <c r="E54" s="66"/>
      <c r="G54" s="554"/>
      <c r="H54" s="11"/>
      <c r="I54" s="11"/>
      <c r="J54" s="12"/>
      <c r="K54" s="12"/>
      <c r="L54" s="12"/>
      <c r="M54" s="12"/>
      <c r="N54" s="12"/>
      <c r="O54" s="12"/>
      <c r="P54" s="12"/>
      <c r="Q54" s="12"/>
      <c r="R54" s="12"/>
    </row>
    <row r="55" spans="1:18" s="5" customFormat="1">
      <c r="B55" s="85"/>
      <c r="C55" s="59"/>
      <c r="D55" s="555"/>
      <c r="E55" s="66"/>
      <c r="G55" s="554"/>
      <c r="H55" s="11"/>
      <c r="I55" s="11"/>
      <c r="J55" s="12"/>
      <c r="K55" s="12"/>
      <c r="L55" s="12"/>
      <c r="M55" s="12"/>
      <c r="N55" s="12"/>
      <c r="O55" s="12"/>
      <c r="P55" s="12"/>
      <c r="Q55" s="12"/>
      <c r="R55" s="12"/>
    </row>
    <row r="56" spans="1:18" s="5" customFormat="1">
      <c r="B56" s="85" t="s">
        <v>70</v>
      </c>
      <c r="D56" s="555"/>
      <c r="E56" s="66"/>
      <c r="G56" s="554"/>
      <c r="H56" s="11"/>
      <c r="I56" s="11"/>
      <c r="J56" s="12"/>
      <c r="K56" s="12"/>
      <c r="L56" s="12"/>
      <c r="M56" s="12"/>
      <c r="N56" s="12"/>
      <c r="O56" s="12"/>
      <c r="P56" s="12"/>
      <c r="Q56" s="12"/>
      <c r="R56" s="12"/>
    </row>
    <row r="57" spans="1:18" s="5" customFormat="1">
      <c r="B57" s="85" t="s">
        <v>20</v>
      </c>
      <c r="D57" s="555"/>
      <c r="E57" s="554"/>
      <c r="G57" s="67" t="s">
        <v>73</v>
      </c>
      <c r="H57" s="11"/>
      <c r="I57" s="11"/>
      <c r="J57" s="12"/>
      <c r="K57" s="12"/>
      <c r="L57" s="12"/>
      <c r="M57" s="12"/>
      <c r="N57" s="12"/>
      <c r="O57" s="12"/>
      <c r="P57" s="12"/>
      <c r="Q57" s="12"/>
      <c r="R57" s="12"/>
    </row>
    <row r="58" spans="1:18" s="5" customFormat="1">
      <c r="B58" s="85" t="s">
        <v>71</v>
      </c>
      <c r="D58" s="555"/>
      <c r="E58" s="68"/>
      <c r="G58" s="67" t="s">
        <v>21</v>
      </c>
      <c r="H58" s="11"/>
      <c r="I58" s="11"/>
      <c r="J58" s="12"/>
      <c r="K58" s="12"/>
      <c r="L58" s="12"/>
      <c r="M58" s="12"/>
      <c r="N58" s="12"/>
      <c r="O58" s="12"/>
      <c r="P58" s="12"/>
      <c r="Q58" s="12"/>
      <c r="R58" s="12"/>
    </row>
    <row r="59" spans="1:18" s="5" customFormat="1">
      <c r="B59" s="85" t="s">
        <v>22</v>
      </c>
      <c r="D59" s="555"/>
      <c r="E59" s="66"/>
      <c r="G59" s="554"/>
      <c r="H59" s="11"/>
      <c r="I59" s="11"/>
      <c r="J59" s="12"/>
      <c r="K59" s="12"/>
      <c r="L59" s="12"/>
      <c r="M59" s="12"/>
      <c r="N59" s="12"/>
      <c r="O59" s="12"/>
      <c r="P59" s="12"/>
      <c r="Q59" s="12"/>
      <c r="R59" s="12"/>
    </row>
    <row r="60" spans="1:18" s="5" customFormat="1">
      <c r="B60" s="85" t="s">
        <v>23</v>
      </c>
      <c r="D60" s="555"/>
      <c r="E60" s="66"/>
      <c r="G60" s="554"/>
      <c r="H60" s="11"/>
      <c r="I60" s="11"/>
      <c r="J60" s="12"/>
      <c r="K60" s="12"/>
      <c r="L60" s="12"/>
      <c r="M60" s="12"/>
      <c r="N60" s="12"/>
      <c r="O60" s="12"/>
      <c r="P60" s="12"/>
      <c r="Q60" s="12"/>
      <c r="R60" s="12"/>
    </row>
    <row r="61" spans="1:18" s="5" customFormat="1">
      <c r="B61" s="85"/>
      <c r="C61" s="59"/>
      <c r="D61" s="555"/>
      <c r="E61" s="66"/>
      <c r="G61" s="554"/>
      <c r="H61" s="11"/>
      <c r="I61" s="11"/>
      <c r="J61" s="12"/>
      <c r="K61" s="12"/>
      <c r="L61" s="12"/>
      <c r="M61" s="12"/>
      <c r="N61" s="12"/>
      <c r="O61" s="12"/>
      <c r="P61" s="12"/>
      <c r="Q61" s="12"/>
      <c r="R61" s="12"/>
    </row>
    <row r="62" spans="1:18">
      <c r="A62" s="5"/>
      <c r="B62" s="87"/>
      <c r="C62" s="49"/>
      <c r="D62" s="50"/>
      <c r="E62" s="51"/>
      <c r="F62" s="52"/>
      <c r="G62" s="10"/>
      <c r="H62" s="11"/>
      <c r="I62" s="12"/>
    </row>
    <row r="63" spans="1:18">
      <c r="A63" s="5"/>
      <c r="B63" s="87"/>
      <c r="C63" s="49"/>
      <c r="D63" s="50"/>
      <c r="E63" s="51"/>
      <c r="F63" s="52"/>
      <c r="G63" s="10"/>
      <c r="H63" s="11"/>
      <c r="I63" s="12"/>
    </row>
  </sheetData>
  <mergeCells count="4">
    <mergeCell ref="B3:G3"/>
    <mergeCell ref="B4:G4"/>
    <mergeCell ref="B5:G5"/>
    <mergeCell ref="B6:G6"/>
  </mergeCells>
  <pageMargins left="0.24" right="0.12" top="0.26" bottom="0.3" header="0.17" footer="0.11"/>
  <pageSetup paperSize="9" scale="76" orientation="portrait" horizontalDpi="288" verticalDpi="0" copies="0" r:id="rId1"/>
</worksheet>
</file>

<file path=xl/worksheets/sheet3.xml><?xml version="1.0" encoding="utf-8"?>
<worksheet xmlns="http://schemas.openxmlformats.org/spreadsheetml/2006/main" xmlns:r="http://schemas.openxmlformats.org/officeDocument/2006/relationships">
  <dimension ref="A2:N628"/>
  <sheetViews>
    <sheetView topLeftCell="A435" workbookViewId="0">
      <selection activeCell="E224" sqref="E224"/>
    </sheetView>
  </sheetViews>
  <sheetFormatPr defaultRowHeight="15.75"/>
  <cols>
    <col min="1" max="1" width="5.42578125" style="5" customWidth="1"/>
    <col min="2" max="2" width="4.140625" style="7" bestFit="1" customWidth="1"/>
    <col min="3" max="3" width="74.140625" style="5" customWidth="1"/>
    <col min="4" max="4" width="14.85546875" style="5" customWidth="1"/>
    <col min="5" max="5" width="17.42578125" style="5" bestFit="1" customWidth="1"/>
    <col min="6" max="6" width="16.42578125" style="5" customWidth="1"/>
    <col min="7" max="7" width="15.85546875" style="251" customWidth="1"/>
    <col min="8" max="8" width="17.28515625" style="251" customWidth="1"/>
    <col min="9" max="11" width="9.140625" style="5"/>
    <col min="12" max="14" width="9.140625" style="214"/>
    <col min="15" max="16384" width="9.140625" style="5"/>
  </cols>
  <sheetData>
    <row r="2" spans="2:14">
      <c r="C2" s="170"/>
    </row>
    <row r="3" spans="2:14">
      <c r="C3" s="170"/>
    </row>
    <row r="4" spans="2:14" ht="18.75">
      <c r="B4" s="61"/>
      <c r="C4" s="396" t="s">
        <v>125</v>
      </c>
    </row>
    <row r="5" spans="2:14" ht="21.75" customHeight="1">
      <c r="B5" s="61"/>
      <c r="C5" s="173" t="s">
        <v>126</v>
      </c>
    </row>
    <row r="6" spans="2:14" ht="9" customHeight="1" thickBot="1">
      <c r="B6" s="61"/>
      <c r="C6" s="3"/>
      <c r="G6" s="5"/>
      <c r="H6" s="5"/>
      <c r="J6" s="214"/>
      <c r="K6" s="214"/>
      <c r="M6" s="5"/>
      <c r="N6" s="5"/>
    </row>
    <row r="7" spans="2:14" s="170" customFormat="1">
      <c r="B7" s="215"/>
      <c r="C7" s="175" t="s">
        <v>127</v>
      </c>
      <c r="D7" s="176"/>
      <c r="E7" s="177" t="s">
        <v>3</v>
      </c>
      <c r="F7" s="178" t="s">
        <v>3</v>
      </c>
      <c r="J7" s="291"/>
      <c r="K7" s="291"/>
      <c r="L7" s="291"/>
    </row>
    <row r="8" spans="2:14" s="170" customFormat="1">
      <c r="B8" s="211"/>
      <c r="C8" s="3"/>
      <c r="D8" s="179"/>
      <c r="E8" s="180">
        <v>40999</v>
      </c>
      <c r="F8" s="181">
        <v>40633</v>
      </c>
      <c r="J8" s="291"/>
      <c r="K8" s="291"/>
      <c r="L8" s="291"/>
    </row>
    <row r="9" spans="2:14" s="170" customFormat="1" ht="16.5" thickBot="1">
      <c r="B9" s="285"/>
      <c r="C9" s="182"/>
      <c r="D9" s="183"/>
      <c r="E9" s="184" t="s">
        <v>128</v>
      </c>
      <c r="F9" s="185" t="s">
        <v>128</v>
      </c>
      <c r="J9" s="291"/>
      <c r="K9" s="291"/>
      <c r="L9" s="291"/>
    </row>
    <row r="10" spans="2:14" ht="18" customHeight="1">
      <c r="B10" s="215"/>
      <c r="C10" s="59" t="s">
        <v>129</v>
      </c>
      <c r="D10" s="357"/>
      <c r="E10" s="358"/>
      <c r="F10" s="213"/>
      <c r="G10" s="5"/>
      <c r="H10" s="5"/>
      <c r="J10" s="214"/>
      <c r="K10" s="214"/>
      <c r="M10" s="5"/>
      <c r="N10" s="5"/>
    </row>
    <row r="11" spans="2:14">
      <c r="B11" s="211" t="s">
        <v>27</v>
      </c>
      <c r="C11" s="174" t="s">
        <v>222</v>
      </c>
      <c r="D11" s="357"/>
      <c r="E11" s="358">
        <v>0</v>
      </c>
      <c r="F11" s="213">
        <f>E11</f>
        <v>0</v>
      </c>
      <c r="G11" s="5"/>
      <c r="H11" s="5"/>
      <c r="J11" s="214"/>
      <c r="K11" s="214"/>
      <c r="M11" s="5"/>
      <c r="N11" s="5"/>
    </row>
    <row r="12" spans="2:14">
      <c r="B12" s="211" t="s">
        <v>52</v>
      </c>
      <c r="C12" s="174" t="s">
        <v>223</v>
      </c>
      <c r="D12" s="357"/>
      <c r="E12" s="358">
        <v>0</v>
      </c>
      <c r="F12" s="213">
        <f>E12</f>
        <v>0</v>
      </c>
      <c r="G12" s="5"/>
      <c r="H12" s="5"/>
      <c r="J12" s="214"/>
      <c r="K12" s="214"/>
      <c r="M12" s="5"/>
      <c r="N12" s="5"/>
    </row>
    <row r="13" spans="2:14">
      <c r="B13" s="211" t="s">
        <v>60</v>
      </c>
      <c r="C13" s="174" t="s">
        <v>224</v>
      </c>
      <c r="D13" s="357"/>
      <c r="E13" s="358">
        <v>0</v>
      </c>
      <c r="F13" s="359">
        <f>E13</f>
        <v>0</v>
      </c>
      <c r="G13" s="5"/>
      <c r="H13" s="5"/>
      <c r="J13" s="214"/>
      <c r="K13" s="214"/>
      <c r="M13" s="5"/>
      <c r="N13" s="5"/>
    </row>
    <row r="14" spans="2:14" ht="16.5" thickBot="1">
      <c r="B14" s="211"/>
      <c r="C14" s="360" t="s">
        <v>130</v>
      </c>
      <c r="D14" s="361"/>
      <c r="E14" s="362">
        <f>SUM(E11:E13)</f>
        <v>0</v>
      </c>
      <c r="F14" s="363">
        <f>SUM(F11:F13)</f>
        <v>0</v>
      </c>
      <c r="G14" s="5"/>
      <c r="H14" s="5"/>
      <c r="J14" s="214"/>
      <c r="K14" s="214"/>
      <c r="M14" s="5"/>
      <c r="N14" s="5"/>
    </row>
    <row r="15" spans="2:14" ht="16.5" thickTop="1">
      <c r="B15" s="211"/>
      <c r="C15" s="174"/>
      <c r="D15" s="357"/>
      <c r="E15" s="364"/>
      <c r="F15" s="365"/>
      <c r="G15" s="5"/>
      <c r="H15" s="5"/>
      <c r="J15" s="214"/>
      <c r="K15" s="214"/>
      <c r="M15" s="5"/>
      <c r="N15" s="5"/>
    </row>
    <row r="16" spans="2:14">
      <c r="B16" s="211"/>
      <c r="C16" s="59" t="s">
        <v>131</v>
      </c>
      <c r="D16" s="357"/>
      <c r="E16" s="364"/>
      <c r="F16" s="366"/>
      <c r="G16" s="5"/>
      <c r="H16" s="5"/>
      <c r="J16" s="214"/>
      <c r="K16" s="214"/>
      <c r="M16" s="5"/>
      <c r="N16" s="5"/>
    </row>
    <row r="17" spans="2:14">
      <c r="B17" s="211" t="s">
        <v>27</v>
      </c>
      <c r="C17" s="174" t="s">
        <v>225</v>
      </c>
      <c r="D17" s="357"/>
      <c r="E17" s="367"/>
      <c r="F17" s="366">
        <f>E17</f>
        <v>0</v>
      </c>
      <c r="G17" s="5"/>
      <c r="H17" s="5"/>
      <c r="J17" s="214"/>
      <c r="K17" s="214"/>
      <c r="M17" s="5"/>
      <c r="N17" s="5"/>
    </row>
    <row r="18" spans="2:14">
      <c r="B18" s="211" t="s">
        <v>52</v>
      </c>
      <c r="C18" s="174" t="s">
        <v>226</v>
      </c>
      <c r="D18" s="10"/>
      <c r="E18" s="367"/>
      <c r="F18" s="366">
        <f>E18</f>
        <v>0</v>
      </c>
      <c r="G18" s="5"/>
      <c r="H18" s="5"/>
      <c r="J18" s="214"/>
      <c r="K18" s="214"/>
      <c r="M18" s="5"/>
      <c r="N18" s="5"/>
    </row>
    <row r="19" spans="2:14" ht="16.5" thickBot="1">
      <c r="B19" s="224"/>
      <c r="C19" s="360" t="s">
        <v>130</v>
      </c>
      <c r="D19" s="368"/>
      <c r="E19" s="369">
        <f>SUM(E17:E18)</f>
        <v>0</v>
      </c>
      <c r="F19" s="370">
        <f>SUM(F17:F18)</f>
        <v>0</v>
      </c>
      <c r="G19" s="5"/>
      <c r="H19" s="5"/>
      <c r="J19" s="214"/>
      <c r="K19" s="214"/>
      <c r="M19" s="5"/>
      <c r="N19" s="5"/>
    </row>
    <row r="20" spans="2:14" ht="16.5" thickTop="1">
      <c r="B20" s="211"/>
      <c r="C20" s="174"/>
      <c r="D20" s="10"/>
      <c r="E20" s="212"/>
      <c r="F20" s="213"/>
      <c r="G20" s="5"/>
      <c r="H20" s="5"/>
      <c r="J20" s="214"/>
      <c r="K20" s="214"/>
      <c r="M20" s="5"/>
      <c r="N20" s="5"/>
    </row>
    <row r="21" spans="2:14">
      <c r="B21" s="211"/>
      <c r="C21" s="174"/>
      <c r="D21" s="10"/>
      <c r="E21" s="212"/>
      <c r="F21" s="213"/>
      <c r="G21" s="5"/>
      <c r="H21" s="5"/>
      <c r="J21" s="214"/>
      <c r="K21" s="214"/>
      <c r="M21" s="5"/>
      <c r="N21" s="5"/>
    </row>
    <row r="22" spans="2:14" ht="16.5" thickBot="1">
      <c r="B22" s="211"/>
      <c r="C22" s="59" t="s">
        <v>132</v>
      </c>
      <c r="D22" s="10"/>
      <c r="E22" s="212"/>
      <c r="F22" s="213"/>
      <c r="G22" s="5"/>
      <c r="H22" s="5"/>
      <c r="J22" s="214"/>
      <c r="K22" s="214"/>
      <c r="M22" s="5"/>
      <c r="N22" s="5"/>
    </row>
    <row r="23" spans="2:14">
      <c r="B23" s="211"/>
      <c r="C23" s="175" t="s">
        <v>1</v>
      </c>
      <c r="D23" s="176"/>
      <c r="E23" s="177" t="s">
        <v>3</v>
      </c>
      <c r="F23" s="178" t="s">
        <v>3</v>
      </c>
      <c r="G23" s="5"/>
      <c r="H23" s="5"/>
      <c r="J23" s="214"/>
      <c r="K23" s="214"/>
      <c r="M23" s="5"/>
      <c r="N23" s="5"/>
    </row>
    <row r="24" spans="2:14">
      <c r="B24" s="211"/>
      <c r="C24" s="3"/>
      <c r="D24" s="179"/>
      <c r="E24" s="180">
        <v>40999</v>
      </c>
      <c r="F24" s="181">
        <v>40633</v>
      </c>
      <c r="G24" s="5"/>
      <c r="H24" s="5"/>
      <c r="J24" s="214"/>
      <c r="K24" s="214"/>
      <c r="M24" s="5"/>
      <c r="N24" s="5"/>
    </row>
    <row r="25" spans="2:14" ht="16.5" thickBot="1">
      <c r="B25" s="211"/>
      <c r="C25" s="182"/>
      <c r="D25" s="183"/>
      <c r="E25" s="184" t="s">
        <v>128</v>
      </c>
      <c r="F25" s="185" t="s">
        <v>128</v>
      </c>
      <c r="G25" s="5"/>
      <c r="H25" s="5"/>
      <c r="J25" s="214"/>
      <c r="K25" s="214"/>
      <c r="M25" s="5"/>
      <c r="N25" s="5"/>
    </row>
    <row r="26" spans="2:14">
      <c r="B26" s="211"/>
      <c r="C26" s="174"/>
      <c r="D26" s="10"/>
      <c r="E26" s="186"/>
      <c r="F26" s="186"/>
      <c r="G26" s="5"/>
      <c r="H26" s="5"/>
      <c r="J26" s="214"/>
      <c r="K26" s="214"/>
      <c r="M26" s="5"/>
      <c r="N26" s="5"/>
    </row>
    <row r="27" spans="2:14" s="170" customFormat="1">
      <c r="B27" s="211"/>
      <c r="C27" s="187" t="s">
        <v>133</v>
      </c>
      <c r="D27" s="188"/>
      <c r="E27" s="189"/>
      <c r="F27" s="189"/>
      <c r="J27" s="291"/>
      <c r="K27" s="291"/>
      <c r="L27" s="291"/>
    </row>
    <row r="28" spans="2:14">
      <c r="B28" s="211"/>
      <c r="C28" s="174"/>
      <c r="D28" s="10"/>
      <c r="E28" s="190"/>
      <c r="F28" s="190"/>
      <c r="G28" s="5"/>
      <c r="H28" s="5"/>
      <c r="J28" s="214"/>
      <c r="K28" s="214"/>
      <c r="M28" s="5"/>
      <c r="N28" s="5"/>
    </row>
    <row r="29" spans="2:14">
      <c r="B29" s="211"/>
      <c r="C29" s="191" t="s">
        <v>134</v>
      </c>
      <c r="D29" s="192"/>
      <c r="E29" s="193"/>
      <c r="F29" s="193"/>
      <c r="G29" s="5"/>
      <c r="H29" s="5"/>
      <c r="J29" s="214"/>
      <c r="K29" s="214"/>
      <c r="M29" s="5"/>
      <c r="N29" s="5"/>
    </row>
    <row r="30" spans="2:14">
      <c r="B30" s="211"/>
      <c r="C30" s="194" t="s">
        <v>227</v>
      </c>
      <c r="D30" s="195"/>
      <c r="E30" s="196">
        <v>0</v>
      </c>
      <c r="F30" s="196">
        <v>0</v>
      </c>
      <c r="G30" s="5"/>
      <c r="H30" s="5"/>
      <c r="J30" s="214"/>
      <c r="K30" s="214"/>
      <c r="M30" s="5"/>
      <c r="N30" s="5"/>
    </row>
    <row r="31" spans="2:14">
      <c r="B31" s="211"/>
      <c r="C31" s="197"/>
      <c r="D31" s="198"/>
      <c r="E31" s="199"/>
      <c r="F31" s="199"/>
      <c r="G31" s="5"/>
      <c r="H31" s="5"/>
      <c r="J31" s="214"/>
      <c r="K31" s="214"/>
      <c r="M31" s="5"/>
      <c r="N31" s="5"/>
    </row>
    <row r="32" spans="2:14">
      <c r="B32" s="211"/>
      <c r="C32" s="174"/>
      <c r="D32" s="10"/>
      <c r="E32" s="200"/>
      <c r="F32" s="200"/>
      <c r="G32" s="5"/>
      <c r="H32" s="5"/>
      <c r="J32" s="214"/>
      <c r="K32" s="214"/>
      <c r="M32" s="5"/>
      <c r="N32" s="5"/>
    </row>
    <row r="33" spans="2:14" ht="31.5">
      <c r="B33" s="211"/>
      <c r="C33" s="201" t="s">
        <v>135</v>
      </c>
      <c r="D33" s="192"/>
      <c r="E33" s="202">
        <v>0</v>
      </c>
      <c r="F33" s="202">
        <v>0</v>
      </c>
      <c r="G33" s="5"/>
      <c r="H33" s="5"/>
      <c r="J33" s="214"/>
      <c r="K33" s="214"/>
      <c r="M33" s="5"/>
      <c r="N33" s="5"/>
    </row>
    <row r="34" spans="2:14">
      <c r="B34" s="211"/>
      <c r="C34" s="174"/>
      <c r="D34" s="10"/>
      <c r="E34" s="200"/>
      <c r="F34" s="200"/>
      <c r="G34" s="5"/>
      <c r="H34" s="5"/>
      <c r="J34" s="214"/>
      <c r="K34" s="214"/>
      <c r="M34" s="5"/>
      <c r="N34" s="5"/>
    </row>
    <row r="35" spans="2:14" ht="47.25">
      <c r="B35" s="211"/>
      <c r="C35" s="201" t="s">
        <v>136</v>
      </c>
      <c r="D35" s="192"/>
      <c r="E35" s="202">
        <v>0</v>
      </c>
      <c r="F35" s="202">
        <v>0</v>
      </c>
      <c r="G35" s="5"/>
      <c r="H35" s="5"/>
      <c r="J35" s="214"/>
      <c r="K35" s="214"/>
      <c r="M35" s="5"/>
      <c r="N35" s="5"/>
    </row>
    <row r="36" spans="2:14">
      <c r="B36" s="211"/>
      <c r="C36" s="174"/>
      <c r="D36" s="10"/>
      <c r="E36" s="200"/>
      <c r="F36" s="200"/>
      <c r="G36" s="5"/>
      <c r="H36" s="5"/>
      <c r="J36" s="214"/>
      <c r="K36" s="214"/>
      <c r="M36" s="5"/>
      <c r="N36" s="5"/>
    </row>
    <row r="37" spans="2:14" ht="31.5">
      <c r="B37" s="211"/>
      <c r="C37" s="201" t="s">
        <v>137</v>
      </c>
      <c r="D37" s="192"/>
      <c r="E37" s="202">
        <v>0</v>
      </c>
      <c r="F37" s="202">
        <v>0</v>
      </c>
      <c r="G37" s="5"/>
      <c r="H37" s="5"/>
      <c r="J37" s="214"/>
      <c r="K37" s="214"/>
      <c r="M37" s="5"/>
      <c r="N37" s="5"/>
    </row>
    <row r="38" spans="2:14">
      <c r="B38" s="211"/>
      <c r="C38" s="174"/>
      <c r="D38" s="10"/>
      <c r="E38" s="203"/>
      <c r="F38" s="203"/>
      <c r="G38" s="5"/>
      <c r="H38" s="5"/>
      <c r="J38" s="214"/>
      <c r="K38" s="214"/>
      <c r="M38" s="5"/>
      <c r="N38" s="5"/>
    </row>
    <row r="39" spans="2:14">
      <c r="B39" s="211"/>
      <c r="C39" s="191" t="s">
        <v>138</v>
      </c>
      <c r="D39" s="192"/>
      <c r="E39" s="204"/>
      <c r="F39" s="204"/>
      <c r="G39" s="5"/>
      <c r="H39" s="5"/>
      <c r="J39" s="214"/>
      <c r="K39" s="214"/>
      <c r="M39" s="5"/>
      <c r="N39" s="5"/>
    </row>
    <row r="40" spans="2:14">
      <c r="B40" s="211"/>
      <c r="C40" s="205" t="s">
        <v>139</v>
      </c>
      <c r="D40" s="192"/>
      <c r="E40" s="204">
        <v>0</v>
      </c>
      <c r="F40" s="204">
        <v>0</v>
      </c>
      <c r="G40" s="5"/>
      <c r="H40" s="5"/>
      <c r="J40" s="214"/>
      <c r="K40" s="214"/>
      <c r="M40" s="5"/>
      <c r="N40" s="5"/>
    </row>
    <row r="41" spans="2:14">
      <c r="B41" s="211"/>
      <c r="C41" s="174"/>
      <c r="D41" s="10"/>
      <c r="E41" s="190"/>
      <c r="F41" s="190"/>
      <c r="G41" s="5"/>
      <c r="H41" s="5"/>
      <c r="J41" s="214"/>
      <c r="K41" s="214"/>
      <c r="M41" s="5"/>
      <c r="N41" s="5"/>
    </row>
    <row r="42" spans="2:14" s="170" customFormat="1" ht="16.5" thickBot="1">
      <c r="B42" s="224"/>
      <c r="C42" s="206" t="s">
        <v>140</v>
      </c>
      <c r="D42" s="207"/>
      <c r="E42" s="208">
        <f>E27+E30+E33+E35+E37-E40</f>
        <v>0</v>
      </c>
      <c r="F42" s="208">
        <f>F27+F30+F33+F35+F37-F40</f>
        <v>0</v>
      </c>
      <c r="J42" s="291"/>
      <c r="K42" s="291"/>
      <c r="L42" s="291"/>
    </row>
    <row r="43" spans="2:14" ht="16.5" thickTop="1">
      <c r="B43" s="211"/>
      <c r="C43" s="174"/>
      <c r="D43" s="10"/>
      <c r="E43" s="10"/>
      <c r="F43" s="10"/>
      <c r="G43" s="10"/>
      <c r="H43" s="5"/>
      <c r="J43" s="214"/>
      <c r="K43" s="214"/>
      <c r="M43" s="5"/>
      <c r="N43" s="5"/>
    </row>
    <row r="44" spans="2:14">
      <c r="B44" s="211"/>
      <c r="C44" s="174"/>
      <c r="D44" s="10"/>
      <c r="E44" s="10"/>
      <c r="F44" s="10"/>
      <c r="G44" s="10"/>
      <c r="H44" s="5"/>
      <c r="J44" s="214"/>
      <c r="K44" s="214"/>
      <c r="M44" s="5"/>
      <c r="N44" s="5"/>
    </row>
    <row r="45" spans="2:14" ht="16.5" thickBot="1">
      <c r="B45" s="211"/>
      <c r="C45" s="59" t="s">
        <v>141</v>
      </c>
      <c r="D45" s="10"/>
      <c r="E45" s="10"/>
      <c r="F45" s="10"/>
      <c r="G45" s="10"/>
      <c r="H45" s="5"/>
      <c r="J45" s="214"/>
      <c r="K45" s="214"/>
      <c r="M45" s="5"/>
      <c r="N45" s="5"/>
    </row>
    <row r="46" spans="2:14">
      <c r="B46" s="211"/>
      <c r="C46" s="210" t="s">
        <v>142</v>
      </c>
      <c r="D46" s="215" t="s">
        <v>143</v>
      </c>
      <c r="E46" s="579" t="s">
        <v>144</v>
      </c>
      <c r="F46" s="580"/>
      <c r="G46" s="5"/>
      <c r="H46" s="5"/>
      <c r="J46" s="214"/>
      <c r="K46" s="214"/>
      <c r="M46" s="5"/>
      <c r="N46" s="5"/>
    </row>
    <row r="47" spans="2:14" ht="16.5" thickBot="1">
      <c r="B47" s="211"/>
      <c r="C47" s="217"/>
      <c r="D47" s="218"/>
      <c r="E47" s="219"/>
      <c r="F47" s="220"/>
      <c r="G47" s="5"/>
      <c r="H47" s="5"/>
      <c r="J47" s="214"/>
      <c r="K47" s="214"/>
      <c r="M47" s="5"/>
      <c r="N47" s="5"/>
    </row>
    <row r="48" spans="2:14">
      <c r="B48" s="211"/>
      <c r="C48" s="174"/>
      <c r="D48" s="221"/>
      <c r="E48" s="90"/>
      <c r="F48" s="222"/>
      <c r="G48" s="5"/>
      <c r="H48" s="5"/>
      <c r="J48" s="214"/>
      <c r="K48" s="214"/>
      <c r="M48" s="5"/>
      <c r="N48" s="5"/>
    </row>
    <row r="49" spans="2:14">
      <c r="B49" s="211"/>
      <c r="C49" s="209" t="s">
        <v>145</v>
      </c>
      <c r="D49" s="223"/>
      <c r="E49" s="581"/>
      <c r="F49" s="582"/>
      <c r="G49" s="5"/>
      <c r="H49" s="5"/>
      <c r="J49" s="214"/>
      <c r="K49" s="214"/>
      <c r="M49" s="5"/>
      <c r="N49" s="5"/>
    </row>
    <row r="50" spans="2:14">
      <c r="B50" s="211"/>
      <c r="C50" s="174"/>
      <c r="D50" s="223"/>
      <c r="E50" s="90"/>
      <c r="F50" s="222"/>
      <c r="G50" s="5"/>
      <c r="H50" s="5"/>
      <c r="J50" s="214"/>
      <c r="K50" s="214"/>
      <c r="M50" s="5"/>
      <c r="N50" s="5"/>
    </row>
    <row r="51" spans="2:14">
      <c r="B51" s="211"/>
      <c r="C51" s="209" t="s">
        <v>146</v>
      </c>
      <c r="D51" s="223"/>
      <c r="E51" s="581"/>
      <c r="F51" s="582"/>
      <c r="G51" s="5"/>
      <c r="H51" s="5"/>
      <c r="J51" s="214"/>
      <c r="K51" s="214"/>
      <c r="M51" s="5"/>
      <c r="N51" s="5"/>
    </row>
    <row r="52" spans="2:14">
      <c r="B52" s="211"/>
      <c r="C52" s="174"/>
      <c r="D52" s="223"/>
      <c r="E52" s="90"/>
      <c r="F52" s="222"/>
      <c r="G52" s="5"/>
      <c r="H52" s="5"/>
      <c r="J52" s="214"/>
      <c r="K52" s="214"/>
      <c r="M52" s="5"/>
      <c r="N52" s="5"/>
    </row>
    <row r="53" spans="2:14" ht="16.5" thickBot="1">
      <c r="B53" s="224"/>
      <c r="C53" s="225"/>
      <c r="D53" s="226">
        <f>SUM(D48:D52)</f>
        <v>0</v>
      </c>
      <c r="E53" s="227"/>
      <c r="F53" s="228"/>
      <c r="G53" s="10"/>
      <c r="H53" s="5"/>
      <c r="J53" s="214"/>
      <c r="K53" s="214"/>
      <c r="M53" s="5"/>
      <c r="N53" s="5"/>
    </row>
    <row r="54" spans="2:14" ht="16.5" thickTop="1">
      <c r="B54" s="211"/>
      <c r="C54" s="174"/>
      <c r="D54" s="10"/>
      <c r="E54" s="10"/>
      <c r="F54" s="10"/>
      <c r="G54" s="10"/>
      <c r="H54" s="5"/>
      <c r="J54" s="214"/>
      <c r="K54" s="214"/>
      <c r="M54" s="5"/>
      <c r="N54" s="5"/>
    </row>
    <row r="55" spans="2:14">
      <c r="B55" s="211"/>
      <c r="C55" s="59" t="s">
        <v>147</v>
      </c>
      <c r="D55" s="10"/>
      <c r="E55" s="10"/>
      <c r="F55" s="10"/>
      <c r="G55" s="10"/>
      <c r="H55" s="5"/>
      <c r="J55" s="214"/>
      <c r="K55" s="214"/>
      <c r="M55" s="5"/>
      <c r="N55" s="5"/>
    </row>
    <row r="56" spans="2:14" ht="16.5" thickBot="1">
      <c r="B56" s="211"/>
      <c r="C56" s="174"/>
      <c r="D56" s="10"/>
      <c r="E56" s="10"/>
      <c r="F56" s="10"/>
      <c r="G56" s="10"/>
      <c r="H56" s="5"/>
      <c r="J56" s="214"/>
      <c r="K56" s="214"/>
      <c r="M56" s="5"/>
      <c r="N56" s="5"/>
    </row>
    <row r="57" spans="2:14">
      <c r="B57" s="211"/>
      <c r="C57" s="229" t="s">
        <v>1</v>
      </c>
      <c r="D57" s="230" t="s">
        <v>148</v>
      </c>
      <c r="E57" s="231" t="s">
        <v>149</v>
      </c>
      <c r="F57" s="232" t="s">
        <v>150</v>
      </c>
      <c r="G57" s="5"/>
      <c r="H57" s="5"/>
      <c r="J57" s="214"/>
      <c r="K57" s="214"/>
      <c r="M57" s="5"/>
      <c r="N57" s="5"/>
    </row>
    <row r="58" spans="2:14">
      <c r="B58" s="211"/>
      <c r="C58" s="233"/>
      <c r="D58" s="234"/>
      <c r="E58" s="235" t="s">
        <v>151</v>
      </c>
      <c r="F58" s="236" t="s">
        <v>152</v>
      </c>
      <c r="G58" s="5"/>
      <c r="H58" s="5"/>
      <c r="J58" s="214"/>
      <c r="K58" s="214"/>
      <c r="M58" s="5"/>
      <c r="N58" s="5"/>
    </row>
    <row r="59" spans="2:14" s="16" customFormat="1" ht="16.5" thickBot="1">
      <c r="B59" s="237"/>
      <c r="C59" s="238"/>
      <c r="D59" s="239"/>
      <c r="E59" s="240" t="s">
        <v>153</v>
      </c>
      <c r="F59" s="241" t="s">
        <v>154</v>
      </c>
      <c r="J59" s="244"/>
      <c r="K59" s="244"/>
      <c r="L59" s="244"/>
    </row>
    <row r="60" spans="2:14">
      <c r="B60" s="211"/>
      <c r="C60" s="98"/>
      <c r="D60" s="245"/>
      <c r="E60" s="118"/>
      <c r="F60" s="246"/>
      <c r="G60" s="5"/>
      <c r="H60" s="5"/>
      <c r="J60" s="214"/>
      <c r="K60" s="214"/>
      <c r="M60" s="5"/>
      <c r="N60" s="5"/>
    </row>
    <row r="61" spans="2:14">
      <c r="B61" s="211">
        <v>1</v>
      </c>
      <c r="C61" s="247"/>
      <c r="D61" s="248"/>
      <c r="E61" s="249">
        <f>D61*100/160000</f>
        <v>0</v>
      </c>
      <c r="F61" s="250"/>
      <c r="G61" s="5"/>
      <c r="H61" s="5"/>
      <c r="J61" s="214"/>
      <c r="K61" s="214"/>
      <c r="M61" s="5"/>
      <c r="N61" s="5"/>
    </row>
    <row r="62" spans="2:14">
      <c r="B62" s="211"/>
      <c r="C62" s="247"/>
      <c r="D62" s="248"/>
      <c r="E62" s="252"/>
      <c r="F62" s="250"/>
      <c r="G62" s="5"/>
      <c r="H62" s="5"/>
      <c r="J62" s="214"/>
      <c r="K62" s="214"/>
      <c r="M62" s="5"/>
      <c r="N62" s="5"/>
    </row>
    <row r="63" spans="2:14">
      <c r="B63" s="211"/>
      <c r="C63" s="247"/>
      <c r="D63" s="248"/>
      <c r="E63" s="252"/>
      <c r="F63" s="250"/>
      <c r="G63" s="5"/>
      <c r="H63" s="5"/>
      <c r="J63" s="214"/>
      <c r="K63" s="214"/>
      <c r="M63" s="5"/>
      <c r="N63" s="5"/>
    </row>
    <row r="64" spans="2:14">
      <c r="B64" s="211">
        <v>2</v>
      </c>
      <c r="C64" s="247"/>
      <c r="D64" s="248"/>
      <c r="E64" s="249">
        <f>D64*100/6600000</f>
        <v>0</v>
      </c>
      <c r="F64" s="250"/>
      <c r="G64" s="5"/>
      <c r="H64" s="5"/>
      <c r="J64" s="214"/>
      <c r="K64" s="214"/>
      <c r="M64" s="5"/>
      <c r="N64" s="5"/>
    </row>
    <row r="65" spans="2:14">
      <c r="B65" s="211"/>
      <c r="C65" s="247"/>
      <c r="D65" s="248"/>
      <c r="E65" s="252"/>
      <c r="F65" s="250"/>
      <c r="G65" s="5"/>
      <c r="H65" s="5"/>
      <c r="J65" s="214"/>
      <c r="K65" s="214"/>
      <c r="M65" s="5"/>
      <c r="N65" s="5"/>
    </row>
    <row r="66" spans="2:14">
      <c r="B66" s="211">
        <v>3</v>
      </c>
      <c r="C66" s="247" t="s">
        <v>228</v>
      </c>
      <c r="D66" s="248">
        <v>0</v>
      </c>
      <c r="E66" s="252"/>
      <c r="F66" s="250">
        <v>0</v>
      </c>
      <c r="G66" s="5"/>
      <c r="H66" s="5"/>
      <c r="J66" s="214"/>
      <c r="K66" s="214"/>
      <c r="M66" s="5"/>
      <c r="N66" s="5"/>
    </row>
    <row r="67" spans="2:14">
      <c r="B67" s="211"/>
      <c r="C67" s="247"/>
      <c r="D67" s="248"/>
      <c r="E67" s="252"/>
      <c r="F67" s="250"/>
      <c r="G67" s="5"/>
      <c r="H67" s="5"/>
      <c r="J67" s="214"/>
      <c r="K67" s="214"/>
      <c r="M67" s="5"/>
      <c r="N67" s="5"/>
    </row>
    <row r="68" spans="2:14">
      <c r="B68" s="211">
        <v>4</v>
      </c>
      <c r="C68" s="247" t="s">
        <v>229</v>
      </c>
      <c r="D68" s="248">
        <v>0</v>
      </c>
      <c r="E68" s="252"/>
      <c r="F68" s="250">
        <v>0</v>
      </c>
      <c r="G68" s="5"/>
      <c r="H68" s="5"/>
      <c r="J68" s="214"/>
      <c r="K68" s="214"/>
      <c r="M68" s="5"/>
      <c r="N68" s="5"/>
    </row>
    <row r="69" spans="2:14">
      <c r="B69" s="211"/>
      <c r="C69" s="247"/>
      <c r="D69" s="248"/>
      <c r="E69" s="252"/>
      <c r="F69" s="250"/>
      <c r="G69" s="5"/>
      <c r="H69" s="5"/>
      <c r="J69" s="214"/>
      <c r="K69" s="214"/>
      <c r="M69" s="5"/>
      <c r="N69" s="5"/>
    </row>
    <row r="70" spans="2:14" ht="16.5" thickBot="1">
      <c r="B70" s="253"/>
      <c r="C70" s="254" t="s">
        <v>130</v>
      </c>
      <c r="D70" s="255">
        <f>SUM(D61:D68)</f>
        <v>0</v>
      </c>
      <c r="E70" s="256" t="e">
        <f>+D70/E42</f>
        <v>#DIV/0!</v>
      </c>
      <c r="F70" s="257"/>
      <c r="G70" s="5"/>
      <c r="H70" s="5"/>
      <c r="J70" s="214"/>
      <c r="K70" s="214"/>
      <c r="M70" s="5"/>
      <c r="N70" s="5"/>
    </row>
    <row r="71" spans="2:14" s="10" customFormat="1">
      <c r="B71" s="61"/>
      <c r="C71" s="209"/>
      <c r="D71" s="260"/>
      <c r="E71" s="209"/>
      <c r="G71" s="261"/>
      <c r="H71" s="261"/>
      <c r="L71" s="262"/>
      <c r="M71" s="262"/>
      <c r="N71" s="262"/>
    </row>
    <row r="72" spans="2:14" s="10" customFormat="1" ht="19.5" thickBot="1">
      <c r="B72" s="61"/>
      <c r="C72" s="396" t="s">
        <v>155</v>
      </c>
      <c r="D72" s="209"/>
      <c r="E72" s="209"/>
      <c r="F72" s="209"/>
      <c r="G72" s="261"/>
      <c r="H72" s="261"/>
      <c r="L72" s="262"/>
      <c r="M72" s="262"/>
      <c r="N72" s="262"/>
    </row>
    <row r="73" spans="2:14" s="10" customFormat="1">
      <c r="B73" s="263"/>
      <c r="C73" s="229" t="s">
        <v>1</v>
      </c>
      <c r="D73" s="264"/>
      <c r="E73" s="265" t="s">
        <v>3</v>
      </c>
      <c r="F73" s="411" t="s">
        <v>3</v>
      </c>
      <c r="L73" s="262"/>
      <c r="M73" s="262"/>
      <c r="N73" s="262"/>
    </row>
    <row r="74" spans="2:14" s="10" customFormat="1">
      <c r="B74" s="266"/>
      <c r="C74" s="267"/>
      <c r="D74" s="268"/>
      <c r="E74" s="269">
        <v>40999</v>
      </c>
      <c r="F74" s="412">
        <v>40633</v>
      </c>
      <c r="L74" s="262"/>
      <c r="M74" s="262"/>
      <c r="N74" s="262"/>
    </row>
    <row r="75" spans="2:14" s="10" customFormat="1" ht="16.5" thickBot="1">
      <c r="B75" s="270"/>
      <c r="C75" s="217"/>
      <c r="D75" s="271"/>
      <c r="E75" s="272" t="s">
        <v>128</v>
      </c>
      <c r="F75" s="413" t="s">
        <v>128</v>
      </c>
      <c r="L75" s="262"/>
      <c r="M75" s="262"/>
      <c r="N75" s="262"/>
    </row>
    <row r="76" spans="2:14" s="10" customFormat="1">
      <c r="B76" s="211"/>
      <c r="C76" s="273"/>
      <c r="D76" s="274"/>
      <c r="E76" s="190"/>
      <c r="F76" s="275"/>
      <c r="L76" s="262"/>
      <c r="M76" s="262"/>
      <c r="N76" s="262"/>
    </row>
    <row r="77" spans="2:14" s="10" customFormat="1">
      <c r="B77" s="211" t="s">
        <v>27</v>
      </c>
      <c r="C77" s="276" t="s">
        <v>156</v>
      </c>
      <c r="D77" s="37"/>
      <c r="E77" s="190"/>
      <c r="F77" s="275"/>
      <c r="L77" s="262"/>
      <c r="M77" s="262"/>
      <c r="N77" s="262"/>
    </row>
    <row r="78" spans="2:14" s="10" customFormat="1">
      <c r="B78" s="211"/>
      <c r="C78" s="277" t="s">
        <v>157</v>
      </c>
      <c r="D78" s="37"/>
      <c r="E78" s="278"/>
      <c r="F78" s="279"/>
      <c r="L78" s="262"/>
      <c r="M78" s="262"/>
      <c r="N78" s="262"/>
    </row>
    <row r="79" spans="2:14" s="10" customFormat="1">
      <c r="B79" s="211"/>
      <c r="C79" s="277" t="s">
        <v>158</v>
      </c>
      <c r="D79" s="37"/>
      <c r="E79" s="278"/>
      <c r="F79" s="279"/>
      <c r="L79" s="262"/>
      <c r="M79" s="262"/>
      <c r="N79" s="262"/>
    </row>
    <row r="80" spans="2:14" s="10" customFormat="1">
      <c r="B80" s="211"/>
      <c r="C80" s="277" t="s">
        <v>159</v>
      </c>
      <c r="D80" s="37"/>
      <c r="E80" s="280">
        <f>SUM(E78:E79)</f>
        <v>0</v>
      </c>
      <c r="F80" s="281">
        <f>SUM(F78:F79)</f>
        <v>0</v>
      </c>
      <c r="L80" s="262"/>
      <c r="M80" s="262"/>
      <c r="N80" s="262"/>
    </row>
    <row r="81" spans="2:14" s="10" customFormat="1">
      <c r="B81" s="211"/>
      <c r="C81" s="277"/>
      <c r="D81" s="37"/>
      <c r="E81" s="278"/>
      <c r="F81" s="279"/>
      <c r="L81" s="262"/>
      <c r="M81" s="262"/>
      <c r="N81" s="262"/>
    </row>
    <row r="82" spans="2:14" s="10" customFormat="1">
      <c r="B82" s="211" t="s">
        <v>52</v>
      </c>
      <c r="C82" s="276" t="s">
        <v>160</v>
      </c>
      <c r="D82" s="37"/>
      <c r="E82" s="278"/>
      <c r="F82" s="279"/>
      <c r="L82" s="262"/>
      <c r="M82" s="262"/>
      <c r="N82" s="262"/>
    </row>
    <row r="83" spans="2:14" s="10" customFormat="1">
      <c r="B83" s="211"/>
      <c r="C83" s="277" t="s">
        <v>157</v>
      </c>
      <c r="D83" s="37"/>
      <c r="E83" s="278"/>
      <c r="F83" s="279"/>
      <c r="L83" s="262"/>
      <c r="M83" s="262"/>
      <c r="N83" s="262"/>
    </row>
    <row r="84" spans="2:14" s="10" customFormat="1">
      <c r="B84" s="211"/>
      <c r="C84" s="277" t="s">
        <v>161</v>
      </c>
      <c r="D84" s="37"/>
      <c r="E84" s="278"/>
      <c r="F84" s="279"/>
      <c r="L84" s="262"/>
      <c r="M84" s="262"/>
      <c r="N84" s="262"/>
    </row>
    <row r="85" spans="2:14" s="10" customFormat="1">
      <c r="B85" s="211"/>
      <c r="C85" s="277" t="s">
        <v>159</v>
      </c>
      <c r="D85" s="37"/>
      <c r="E85" s="280">
        <f>SUM(E83:E84)</f>
        <v>0</v>
      </c>
      <c r="F85" s="281">
        <f>SUM(F83:F84)</f>
        <v>0</v>
      </c>
      <c r="L85" s="262"/>
      <c r="M85" s="262"/>
      <c r="N85" s="262"/>
    </row>
    <row r="86" spans="2:14" s="10" customFormat="1">
      <c r="B86" s="211"/>
      <c r="C86" s="277"/>
      <c r="D86" s="37"/>
      <c r="E86" s="278"/>
      <c r="F86" s="279"/>
      <c r="L86" s="262"/>
      <c r="M86" s="262"/>
      <c r="N86" s="262"/>
    </row>
    <row r="87" spans="2:14" s="10" customFormat="1">
      <c r="B87" s="211" t="s">
        <v>60</v>
      </c>
      <c r="C87" s="276" t="s">
        <v>162</v>
      </c>
      <c r="D87" s="37"/>
      <c r="E87" s="278"/>
      <c r="F87" s="279"/>
      <c r="L87" s="262"/>
      <c r="M87" s="262"/>
      <c r="N87" s="262"/>
    </row>
    <row r="88" spans="2:14" s="10" customFormat="1">
      <c r="B88" s="211"/>
      <c r="C88" s="277" t="s">
        <v>157</v>
      </c>
      <c r="D88" s="37"/>
      <c r="E88" s="278"/>
      <c r="F88" s="279"/>
      <c r="L88" s="262"/>
      <c r="M88" s="262"/>
      <c r="N88" s="262"/>
    </row>
    <row r="89" spans="2:14" s="10" customFormat="1">
      <c r="B89" s="211"/>
      <c r="C89" s="277" t="s">
        <v>161</v>
      </c>
      <c r="D89" s="37"/>
      <c r="E89" s="278">
        <v>0</v>
      </c>
      <c r="F89" s="279">
        <v>0</v>
      </c>
      <c r="L89" s="262"/>
      <c r="M89" s="262"/>
      <c r="N89" s="262"/>
    </row>
    <row r="90" spans="2:14" s="10" customFormat="1">
      <c r="B90" s="211"/>
      <c r="C90" s="277" t="s">
        <v>159</v>
      </c>
      <c r="D90" s="37"/>
      <c r="E90" s="280">
        <f>SUM(E88:E89)</f>
        <v>0</v>
      </c>
      <c r="F90" s="281">
        <f>SUM(F88:F89)</f>
        <v>0</v>
      </c>
      <c r="L90" s="262"/>
      <c r="M90" s="262"/>
      <c r="N90" s="262"/>
    </row>
    <row r="91" spans="2:14" s="10" customFormat="1">
      <c r="B91" s="211"/>
      <c r="C91" s="277"/>
      <c r="D91" s="37"/>
      <c r="E91" s="278"/>
      <c r="F91" s="279"/>
      <c r="L91" s="262"/>
      <c r="M91" s="262"/>
      <c r="N91" s="262"/>
    </row>
    <row r="92" spans="2:14" s="10" customFormat="1">
      <c r="B92" s="211" t="s">
        <v>163</v>
      </c>
      <c r="C92" s="276" t="s">
        <v>164</v>
      </c>
      <c r="D92" s="37"/>
      <c r="E92" s="278"/>
      <c r="F92" s="279"/>
      <c r="L92" s="262"/>
      <c r="M92" s="262"/>
      <c r="N92" s="262"/>
    </row>
    <row r="93" spans="2:14" s="10" customFormat="1">
      <c r="B93" s="211"/>
      <c r="C93" s="277" t="s">
        <v>157</v>
      </c>
      <c r="D93" s="37"/>
      <c r="E93" s="278"/>
      <c r="F93" s="279"/>
      <c r="L93" s="262"/>
      <c r="M93" s="262"/>
      <c r="N93" s="262"/>
    </row>
    <row r="94" spans="2:14" s="10" customFormat="1">
      <c r="B94" s="211"/>
      <c r="C94" s="277" t="s">
        <v>165</v>
      </c>
      <c r="D94" s="37"/>
      <c r="E94" s="278"/>
      <c r="F94" s="279"/>
      <c r="L94" s="262"/>
      <c r="M94" s="262"/>
      <c r="N94" s="262"/>
    </row>
    <row r="95" spans="2:14" s="10" customFormat="1">
      <c r="B95" s="211"/>
      <c r="C95" s="277" t="s">
        <v>166</v>
      </c>
      <c r="D95" s="37"/>
      <c r="E95" s="278">
        <v>0</v>
      </c>
      <c r="F95" s="279">
        <v>0</v>
      </c>
      <c r="L95" s="262"/>
      <c r="M95" s="262"/>
      <c r="N95" s="262"/>
    </row>
    <row r="96" spans="2:14" s="10" customFormat="1">
      <c r="B96" s="211"/>
      <c r="C96" s="277" t="s">
        <v>167</v>
      </c>
      <c r="D96" s="37"/>
      <c r="E96" s="280">
        <f>SUM(E93:E95)</f>
        <v>0</v>
      </c>
      <c r="F96" s="281">
        <f>SUM(F93:F95)</f>
        <v>0</v>
      </c>
      <c r="J96" s="282"/>
      <c r="L96" s="262"/>
      <c r="M96" s="262"/>
      <c r="N96" s="262"/>
    </row>
    <row r="97" spans="2:14" s="10" customFormat="1">
      <c r="B97" s="211"/>
      <c r="C97" s="277"/>
      <c r="D97" s="37"/>
      <c r="E97" s="278"/>
      <c r="F97" s="279"/>
      <c r="L97" s="262"/>
      <c r="M97" s="262"/>
      <c r="N97" s="262"/>
    </row>
    <row r="98" spans="2:14" s="10" customFormat="1" ht="16.5" thickBot="1">
      <c r="B98" s="211"/>
      <c r="C98" s="276" t="s">
        <v>168</v>
      </c>
      <c r="D98" s="37"/>
      <c r="E98" s="283">
        <f>SUM(E96,E90,E85,E80)</f>
        <v>0</v>
      </c>
      <c r="F98" s="284">
        <f>SUM(F96,F90,F85,F80)</f>
        <v>0</v>
      </c>
      <c r="L98" s="262"/>
      <c r="M98" s="262"/>
      <c r="N98" s="262"/>
    </row>
    <row r="99" spans="2:14" s="10" customFormat="1">
      <c r="B99" s="211"/>
      <c r="C99" s="277"/>
      <c r="D99" s="37"/>
      <c r="E99" s="278"/>
      <c r="F99" s="279"/>
      <c r="L99" s="262"/>
      <c r="M99" s="262"/>
      <c r="N99" s="262"/>
    </row>
    <row r="100" spans="2:14" s="10" customFormat="1" ht="16.5" thickBot="1">
      <c r="B100" s="285"/>
      <c r="C100" s="286"/>
      <c r="D100" s="287"/>
      <c r="E100" s="288"/>
      <c r="F100" s="289"/>
      <c r="L100" s="262"/>
      <c r="M100" s="262"/>
      <c r="N100" s="262"/>
    </row>
    <row r="101" spans="2:14" s="170" customFormat="1">
      <c r="D101" s="179"/>
      <c r="G101" s="290"/>
      <c r="H101" s="290"/>
      <c r="L101" s="291"/>
      <c r="M101" s="291"/>
      <c r="N101" s="291"/>
    </row>
    <row r="102" spans="2:14" s="170" customFormat="1">
      <c r="G102" s="290"/>
      <c r="H102" s="290"/>
      <c r="L102" s="291"/>
      <c r="M102" s="291"/>
      <c r="N102" s="291"/>
    </row>
    <row r="103" spans="2:14" s="170" customFormat="1" ht="16.5" thickBot="1">
      <c r="G103" s="290"/>
      <c r="H103" s="290"/>
      <c r="L103" s="291"/>
      <c r="M103" s="291"/>
      <c r="N103" s="291"/>
    </row>
    <row r="104" spans="2:14">
      <c r="B104" s="215"/>
      <c r="C104" s="4"/>
      <c r="D104" s="292"/>
      <c r="E104" s="292"/>
      <c r="F104" s="292"/>
      <c r="G104" s="293"/>
      <c r="H104" s="278"/>
    </row>
    <row r="105" spans="2:14">
      <c r="B105" s="211" t="s">
        <v>27</v>
      </c>
      <c r="C105" s="294" t="s">
        <v>156</v>
      </c>
      <c r="D105" s="295">
        <f>H105</f>
        <v>0</v>
      </c>
      <c r="E105" s="296">
        <v>0</v>
      </c>
      <c r="F105" s="295"/>
      <c r="G105" s="293">
        <f>D105+E105-F105</f>
        <v>0</v>
      </c>
      <c r="H105" s="279"/>
      <c r="I105" s="297"/>
    </row>
    <row r="106" spans="2:14">
      <c r="B106" s="211" t="s">
        <v>52</v>
      </c>
      <c r="C106" s="294" t="s">
        <v>160</v>
      </c>
      <c r="D106" s="295">
        <f>H106</f>
        <v>0</v>
      </c>
      <c r="E106" s="295"/>
      <c r="F106" s="296">
        <v>0</v>
      </c>
      <c r="G106" s="293">
        <f>D106+E106-F106</f>
        <v>0</v>
      </c>
      <c r="H106" s="279"/>
      <c r="I106" s="297"/>
    </row>
    <row r="107" spans="2:14">
      <c r="B107" s="211" t="s">
        <v>60</v>
      </c>
      <c r="C107" s="294" t="s">
        <v>162</v>
      </c>
      <c r="D107" s="295">
        <f>H107</f>
        <v>0</v>
      </c>
      <c r="E107" s="296">
        <v>0</v>
      </c>
      <c r="F107" s="296">
        <v>0</v>
      </c>
      <c r="G107" s="293">
        <f>D107+E107-F107</f>
        <v>0</v>
      </c>
      <c r="H107" s="279"/>
      <c r="I107" s="297"/>
    </row>
    <row r="108" spans="2:14">
      <c r="B108" s="211" t="s">
        <v>163</v>
      </c>
      <c r="C108" s="298" t="s">
        <v>169</v>
      </c>
      <c r="D108" s="295">
        <f>H108</f>
        <v>0</v>
      </c>
      <c r="E108" s="299"/>
      <c r="F108" s="296">
        <v>0</v>
      </c>
      <c r="G108" s="293">
        <f>D108+E108-F108</f>
        <v>0</v>
      </c>
      <c r="H108" s="278"/>
      <c r="I108" s="297"/>
    </row>
    <row r="109" spans="2:14" ht="16.5" thickBot="1">
      <c r="B109" s="224"/>
      <c r="C109" s="158" t="s">
        <v>130</v>
      </c>
      <c r="D109" s="300">
        <f>SUM(D105:D108)</f>
        <v>0</v>
      </c>
      <c r="E109" s="300">
        <f>SUM(E105:E108)</f>
        <v>0</v>
      </c>
      <c r="F109" s="301">
        <f>SUM(F105:F108)</f>
        <v>0</v>
      </c>
      <c r="G109" s="302">
        <f>SUM(G105:G108)</f>
        <v>0</v>
      </c>
      <c r="H109" s="303">
        <f>SUM(H105:H108)</f>
        <v>0</v>
      </c>
      <c r="I109" s="297"/>
    </row>
    <row r="110" spans="2:14" ht="16.5" thickTop="1">
      <c r="B110" s="61"/>
      <c r="C110" s="4"/>
      <c r="G110" s="304"/>
      <c r="H110" s="304"/>
    </row>
    <row r="111" spans="2:14" ht="19.5" thickBot="1">
      <c r="B111" s="61"/>
      <c r="C111" s="396" t="s">
        <v>234</v>
      </c>
      <c r="E111" s="40"/>
      <c r="G111" s="304"/>
      <c r="H111" s="304"/>
    </row>
    <row r="112" spans="2:14">
      <c r="B112" s="556"/>
      <c r="C112" s="352"/>
      <c r="D112" s="414"/>
      <c r="E112" s="306" t="s">
        <v>3</v>
      </c>
      <c r="F112" s="675" t="s">
        <v>3</v>
      </c>
      <c r="G112" s="304"/>
      <c r="H112" s="304"/>
    </row>
    <row r="113" spans="2:8">
      <c r="B113" s="266"/>
      <c r="C113" s="4"/>
      <c r="D113" s="222"/>
      <c r="E113" s="269">
        <v>40999</v>
      </c>
      <c r="F113" s="676">
        <v>40633</v>
      </c>
      <c r="G113" s="304"/>
      <c r="H113" s="304"/>
    </row>
    <row r="114" spans="2:8" ht="16.5" thickBot="1">
      <c r="B114" s="557"/>
      <c r="C114" s="334"/>
      <c r="D114" s="426"/>
      <c r="E114" s="307" t="s">
        <v>128</v>
      </c>
      <c r="F114" s="677" t="s">
        <v>128</v>
      </c>
      <c r="G114" s="304"/>
      <c r="H114" s="304"/>
    </row>
    <row r="115" spans="2:8">
      <c r="B115" s="556"/>
      <c r="C115" s="352"/>
      <c r="D115" s="414"/>
      <c r="E115" s="246"/>
      <c r="F115" s="408"/>
      <c r="G115" s="304"/>
      <c r="H115" s="304"/>
    </row>
    <row r="116" spans="2:8" ht="16.5" thickBot="1">
      <c r="B116" s="557"/>
      <c r="C116" s="334"/>
      <c r="D116" s="426"/>
      <c r="E116" s="499"/>
      <c r="F116" s="401"/>
      <c r="G116" s="304"/>
      <c r="H116" s="304"/>
    </row>
    <row r="117" spans="2:8">
      <c r="B117" s="61"/>
      <c r="E117" s="40"/>
      <c r="G117" s="304"/>
      <c r="H117" s="304"/>
    </row>
    <row r="118" spans="2:8" ht="19.5" thickBot="1">
      <c r="B118" s="61"/>
      <c r="C118" s="396" t="s">
        <v>235</v>
      </c>
      <c r="E118" s="40"/>
      <c r="G118" s="304"/>
      <c r="H118" s="304"/>
    </row>
    <row r="119" spans="2:8">
      <c r="B119" s="556"/>
      <c r="C119" s="352"/>
      <c r="D119" s="414"/>
      <c r="E119" s="398" t="s">
        <v>3</v>
      </c>
      <c r="F119" s="612" t="s">
        <v>3</v>
      </c>
      <c r="G119" s="304"/>
      <c r="H119" s="304"/>
    </row>
    <row r="120" spans="2:8">
      <c r="B120" s="266"/>
      <c r="C120" s="4"/>
      <c r="D120" s="222"/>
      <c r="E120" s="337">
        <v>40999</v>
      </c>
      <c r="F120" s="412">
        <v>40633</v>
      </c>
      <c r="G120" s="304"/>
      <c r="H120" s="304"/>
    </row>
    <row r="121" spans="2:8" ht="16.5" thickBot="1">
      <c r="B121" s="557"/>
      <c r="C121" s="334"/>
      <c r="D121" s="426"/>
      <c r="E121" s="399" t="s">
        <v>128</v>
      </c>
      <c r="F121" s="613" t="s">
        <v>128</v>
      </c>
      <c r="G121" s="304"/>
      <c r="H121" s="304"/>
    </row>
    <row r="122" spans="2:8">
      <c r="B122" s="266"/>
      <c r="C122" s="4"/>
      <c r="D122" s="222"/>
      <c r="E122" s="678"/>
      <c r="F122" s="400"/>
      <c r="G122" s="304"/>
      <c r="H122" s="304"/>
    </row>
    <row r="123" spans="2:8" ht="16.5" thickBot="1">
      <c r="B123" s="557"/>
      <c r="C123" s="334"/>
      <c r="D123" s="426"/>
      <c r="E123" s="679"/>
      <c r="F123" s="401"/>
      <c r="G123" s="304"/>
      <c r="H123" s="304"/>
    </row>
    <row r="124" spans="2:8">
      <c r="B124" s="61"/>
      <c r="C124" s="4"/>
      <c r="E124" s="40"/>
      <c r="G124" s="304"/>
      <c r="H124" s="304"/>
    </row>
    <row r="125" spans="2:8">
      <c r="B125" s="61"/>
      <c r="C125" s="4"/>
      <c r="E125" s="40"/>
      <c r="G125" s="304"/>
      <c r="H125" s="304"/>
    </row>
    <row r="126" spans="2:8">
      <c r="B126" s="61"/>
      <c r="C126" s="4"/>
      <c r="E126" s="40"/>
      <c r="G126" s="304"/>
      <c r="H126" s="304"/>
    </row>
    <row r="127" spans="2:8">
      <c r="B127" s="61"/>
      <c r="C127" s="4"/>
      <c r="E127" s="40"/>
      <c r="G127" s="304"/>
      <c r="H127" s="304"/>
    </row>
    <row r="128" spans="2:8" ht="19.5" thickBot="1">
      <c r="B128" s="61"/>
      <c r="C128" s="396" t="s">
        <v>236</v>
      </c>
      <c r="G128" s="304"/>
      <c r="H128" s="304"/>
    </row>
    <row r="129" spans="2:8" ht="16.5" thickBot="1">
      <c r="B129" s="215"/>
      <c r="C129" s="229" t="s">
        <v>1</v>
      </c>
      <c r="D129" s="398"/>
      <c r="E129" s="583" t="s">
        <v>170</v>
      </c>
      <c r="F129" s="584"/>
      <c r="G129" s="585" t="s">
        <v>171</v>
      </c>
      <c r="H129" s="586"/>
    </row>
    <row r="130" spans="2:8">
      <c r="B130" s="211"/>
      <c r="C130" s="267"/>
      <c r="D130" s="222"/>
      <c r="E130" s="316" t="s">
        <v>3</v>
      </c>
      <c r="F130" s="265" t="s">
        <v>3</v>
      </c>
      <c r="G130" s="306" t="s">
        <v>3</v>
      </c>
      <c r="H130" s="306" t="s">
        <v>3</v>
      </c>
    </row>
    <row r="131" spans="2:8">
      <c r="B131" s="211"/>
      <c r="C131" s="267"/>
      <c r="D131" s="337"/>
      <c r="E131" s="337">
        <v>40999</v>
      </c>
      <c r="F131" s="269">
        <v>40633</v>
      </c>
      <c r="G131" s="269">
        <v>40999</v>
      </c>
      <c r="H131" s="269">
        <v>40633</v>
      </c>
    </row>
    <row r="132" spans="2:8" ht="16.5" thickBot="1">
      <c r="B132" s="285"/>
      <c r="C132" s="217"/>
      <c r="D132" s="399"/>
      <c r="E132" s="338" t="s">
        <v>128</v>
      </c>
      <c r="F132" s="272" t="s">
        <v>128</v>
      </c>
      <c r="G132" s="307" t="s">
        <v>128</v>
      </c>
      <c r="H132" s="307" t="s">
        <v>128</v>
      </c>
    </row>
    <row r="133" spans="2:8">
      <c r="B133" s="215"/>
      <c r="C133" s="335" t="s">
        <v>237</v>
      </c>
      <c r="D133" s="400"/>
      <c r="E133" s="407"/>
      <c r="F133" s="309"/>
      <c r="G133" s="310"/>
      <c r="H133" s="311"/>
    </row>
    <row r="134" spans="2:8">
      <c r="B134" s="211"/>
      <c r="C134" s="335"/>
      <c r="D134" s="408"/>
      <c r="E134" s="213"/>
      <c r="F134" s="275"/>
      <c r="G134" s="278"/>
      <c r="H134" s="279"/>
    </row>
    <row r="135" spans="2:8">
      <c r="B135" s="211"/>
      <c r="C135" s="276" t="s">
        <v>238</v>
      </c>
      <c r="D135" s="408"/>
      <c r="E135" s="213"/>
      <c r="F135" s="275"/>
      <c r="G135" s="278"/>
      <c r="H135" s="279"/>
    </row>
    <row r="136" spans="2:8">
      <c r="B136" s="211"/>
      <c r="C136" s="277" t="s">
        <v>239</v>
      </c>
      <c r="D136" s="408"/>
      <c r="E136" s="213"/>
      <c r="F136" s="275"/>
      <c r="G136" s="278"/>
      <c r="H136" s="279"/>
    </row>
    <row r="137" spans="2:8">
      <c r="B137" s="211"/>
      <c r="C137" s="277" t="s">
        <v>240</v>
      </c>
      <c r="D137" s="408"/>
      <c r="E137" s="213"/>
      <c r="F137" s="275"/>
      <c r="G137" s="278"/>
      <c r="H137" s="279"/>
    </row>
    <row r="138" spans="2:8">
      <c r="B138" s="211"/>
      <c r="C138" s="276"/>
      <c r="D138" s="408"/>
      <c r="E138" s="213"/>
      <c r="F138" s="275"/>
      <c r="G138" s="278"/>
      <c r="H138" s="279"/>
    </row>
    <row r="139" spans="2:8">
      <c r="B139" s="211"/>
      <c r="C139" s="276" t="s">
        <v>241</v>
      </c>
      <c r="D139" s="408"/>
      <c r="E139" s="213"/>
      <c r="F139" s="275"/>
      <c r="G139" s="278"/>
      <c r="H139" s="279"/>
    </row>
    <row r="140" spans="2:8">
      <c r="B140" s="211"/>
      <c r="C140" s="276"/>
      <c r="D140" s="408"/>
      <c r="E140" s="213"/>
      <c r="F140" s="275"/>
      <c r="G140" s="278"/>
      <c r="H140" s="279"/>
    </row>
    <row r="141" spans="2:8">
      <c r="B141" s="211"/>
      <c r="C141" s="276" t="s">
        <v>242</v>
      </c>
      <c r="D141" s="408"/>
      <c r="E141" s="213"/>
      <c r="F141" s="275"/>
      <c r="G141" s="278"/>
      <c r="H141" s="279"/>
    </row>
    <row r="142" spans="2:8">
      <c r="B142" s="211"/>
      <c r="C142" s="276"/>
      <c r="D142" s="408"/>
      <c r="E142" s="213"/>
      <c r="F142" s="275"/>
      <c r="G142" s="278"/>
      <c r="H142" s="279"/>
    </row>
    <row r="143" spans="2:8">
      <c r="B143" s="211"/>
      <c r="C143" s="276" t="s">
        <v>243</v>
      </c>
      <c r="D143" s="408"/>
      <c r="E143" s="213"/>
      <c r="F143" s="275"/>
      <c r="G143" s="278"/>
      <c r="H143" s="279"/>
    </row>
    <row r="144" spans="2:8">
      <c r="B144" s="211"/>
      <c r="C144" s="276"/>
      <c r="D144" s="408"/>
      <c r="E144" s="213"/>
      <c r="F144" s="275"/>
      <c r="G144" s="278"/>
      <c r="H144" s="279"/>
    </row>
    <row r="145" spans="2:14">
      <c r="B145" s="211"/>
      <c r="C145" s="276" t="s">
        <v>244</v>
      </c>
      <c r="D145" s="408"/>
      <c r="E145" s="213"/>
      <c r="F145" s="275"/>
      <c r="G145" s="278">
        <v>0</v>
      </c>
      <c r="H145" s="279">
        <v>0</v>
      </c>
    </row>
    <row r="146" spans="2:14">
      <c r="B146" s="211"/>
      <c r="C146" s="277"/>
      <c r="D146" s="408"/>
      <c r="E146" s="213"/>
      <c r="F146" s="275"/>
      <c r="G146" s="278"/>
      <c r="H146" s="279"/>
    </row>
    <row r="147" spans="2:14" ht="16.5" thickBot="1">
      <c r="B147" s="211"/>
      <c r="C147" s="277"/>
      <c r="D147" s="408"/>
      <c r="E147" s="313">
        <f t="shared" ref="E147:F147" si="0">SUM(E133:E146)</f>
        <v>0</v>
      </c>
      <c r="F147" s="313">
        <f t="shared" si="0"/>
        <v>0</v>
      </c>
      <c r="G147" s="313">
        <f>SUM(G133:G146)</f>
        <v>0</v>
      </c>
      <c r="H147" s="313">
        <f t="shared" ref="H147" si="1">SUM(H133:H146)</f>
        <v>0</v>
      </c>
    </row>
    <row r="148" spans="2:14" ht="16.5" thickTop="1">
      <c r="B148" s="211"/>
      <c r="C148" s="276" t="s">
        <v>172</v>
      </c>
      <c r="D148" s="408"/>
      <c r="E148" s="213"/>
      <c r="F148" s="275"/>
      <c r="G148" s="278"/>
      <c r="H148" s="279"/>
    </row>
    <row r="149" spans="2:14">
      <c r="B149" s="211"/>
      <c r="C149" s="277" t="s">
        <v>173</v>
      </c>
      <c r="D149" s="408"/>
      <c r="E149" s="213"/>
      <c r="F149" s="190"/>
      <c r="G149" s="278"/>
      <c r="H149" s="279"/>
    </row>
    <row r="150" spans="2:14">
      <c r="B150" s="211"/>
      <c r="C150" s="277" t="s">
        <v>174</v>
      </c>
      <c r="D150" s="408"/>
      <c r="E150" s="213"/>
      <c r="F150" s="275"/>
      <c r="G150" s="278"/>
      <c r="H150" s="279"/>
    </row>
    <row r="151" spans="2:14" ht="16.5" thickBot="1">
      <c r="B151" s="211"/>
      <c r="C151" s="277"/>
      <c r="D151" s="408"/>
      <c r="E151" s="312">
        <f>SUM(E149:E150)</f>
        <v>0</v>
      </c>
      <c r="F151" s="312">
        <f t="shared" ref="F151:H151" si="2">SUM(F149:F150)</f>
        <v>0</v>
      </c>
      <c r="G151" s="312">
        <f t="shared" si="2"/>
        <v>0</v>
      </c>
      <c r="H151" s="312">
        <f t="shared" si="2"/>
        <v>0</v>
      </c>
    </row>
    <row r="152" spans="2:14" ht="17.25" thickTop="1" thickBot="1">
      <c r="B152" s="285"/>
      <c r="C152" s="286"/>
      <c r="D152" s="401"/>
      <c r="E152" s="259"/>
      <c r="F152" s="314"/>
      <c r="G152" s="288"/>
      <c r="H152" s="289"/>
    </row>
    <row r="153" spans="2:14" ht="16.5" thickBot="1">
      <c r="B153" s="61"/>
      <c r="C153" s="3"/>
    </row>
    <row r="154" spans="2:14" s="170" customFormat="1">
      <c r="B154" s="215"/>
      <c r="C154" s="175" t="s">
        <v>1</v>
      </c>
      <c r="D154" s="306" t="s">
        <v>3</v>
      </c>
      <c r="E154" s="579"/>
      <c r="F154" s="580"/>
      <c r="G154" s="315"/>
      <c r="H154" s="316" t="s">
        <v>3</v>
      </c>
      <c r="L154" s="291"/>
      <c r="M154" s="291"/>
      <c r="N154" s="291"/>
    </row>
    <row r="155" spans="2:14" s="170" customFormat="1" ht="16.5" thickBot="1">
      <c r="B155" s="211"/>
      <c r="C155" s="3"/>
      <c r="D155" s="269">
        <v>40999</v>
      </c>
      <c r="E155" s="592"/>
      <c r="F155" s="593"/>
      <c r="G155" s="318"/>
      <c r="H155" s="269">
        <v>40633</v>
      </c>
      <c r="L155" s="291"/>
      <c r="M155" s="291"/>
      <c r="N155" s="291"/>
    </row>
    <row r="156" spans="2:14" s="170" customFormat="1" ht="16.5" thickBot="1">
      <c r="B156" s="285"/>
      <c r="C156" s="182"/>
      <c r="D156" s="307" t="s">
        <v>128</v>
      </c>
      <c r="E156" s="285" t="s">
        <v>175</v>
      </c>
      <c r="F156" s="270" t="s">
        <v>176</v>
      </c>
      <c r="G156" s="315"/>
      <c r="H156" s="316" t="s">
        <v>128</v>
      </c>
      <c r="L156" s="291"/>
      <c r="M156" s="291"/>
      <c r="N156" s="291"/>
    </row>
    <row r="157" spans="2:14">
      <c r="B157" s="211"/>
      <c r="C157" s="10"/>
      <c r="D157" s="246"/>
      <c r="E157" s="319"/>
      <c r="F157" s="10"/>
      <c r="G157" s="320"/>
      <c r="H157" s="213"/>
    </row>
    <row r="158" spans="2:14">
      <c r="B158" s="211" t="s">
        <v>177</v>
      </c>
      <c r="C158" s="172" t="s">
        <v>178</v>
      </c>
      <c r="D158" s="321"/>
      <c r="E158" s="321">
        <f>D158</f>
        <v>0</v>
      </c>
      <c r="F158" s="322">
        <f>D158-E158</f>
        <v>0</v>
      </c>
      <c r="G158" s="320"/>
      <c r="H158" s="323"/>
    </row>
    <row r="159" spans="2:14">
      <c r="B159" s="211"/>
      <c r="D159" s="321"/>
      <c r="E159" s="321"/>
      <c r="F159" s="61"/>
      <c r="G159" s="320"/>
      <c r="H159" s="213"/>
    </row>
    <row r="160" spans="2:14" ht="16.5" thickBot="1">
      <c r="B160" s="224"/>
      <c r="C160" s="224" t="s">
        <v>130</v>
      </c>
      <c r="D160" s="324"/>
      <c r="E160" s="324">
        <f>SUM(E158:E159)</f>
        <v>0</v>
      </c>
      <c r="F160" s="325">
        <f>SUM(F158:F159)</f>
        <v>0</v>
      </c>
      <c r="G160" s="326"/>
      <c r="H160" s="312">
        <f>SUM(H158:H159)</f>
        <v>0</v>
      </c>
    </row>
    <row r="161" spans="2:14" ht="16.5" thickTop="1">
      <c r="B161" s="266"/>
      <c r="C161" s="327"/>
      <c r="D161" s="246"/>
      <c r="E161" s="246"/>
      <c r="F161" s="266"/>
      <c r="G161" s="320"/>
      <c r="H161" s="213"/>
    </row>
    <row r="162" spans="2:14">
      <c r="B162" s="266"/>
      <c r="C162" s="328" t="s">
        <v>179</v>
      </c>
      <c r="D162" s="246"/>
      <c r="E162" s="246"/>
      <c r="F162" s="90"/>
      <c r="G162" s="320"/>
      <c r="H162" s="213"/>
    </row>
    <row r="163" spans="2:14">
      <c r="B163" s="266"/>
      <c r="C163" s="246" t="s">
        <v>180</v>
      </c>
      <c r="D163" s="329">
        <v>0</v>
      </c>
      <c r="E163" s="329">
        <v>0</v>
      </c>
      <c r="F163" s="322">
        <f>D163-E163</f>
        <v>0</v>
      </c>
      <c r="G163" s="320"/>
      <c r="H163" s="330">
        <v>0</v>
      </c>
    </row>
    <row r="164" spans="2:14">
      <c r="B164" s="266"/>
      <c r="C164" s="246" t="s">
        <v>181</v>
      </c>
      <c r="D164" s="321">
        <f>D160-D163</f>
        <v>0</v>
      </c>
      <c r="E164" s="321">
        <f>E160-E163</f>
        <v>0</v>
      </c>
      <c r="F164" s="322">
        <f>D164-E164</f>
        <v>0</v>
      </c>
      <c r="G164" s="320"/>
      <c r="H164" s="213"/>
    </row>
    <row r="165" spans="2:14" ht="16.5" thickBot="1">
      <c r="B165" s="331"/>
      <c r="C165" s="224" t="s">
        <v>130</v>
      </c>
      <c r="D165" s="324">
        <f>SUM(D163:D164)</f>
        <v>0</v>
      </c>
      <c r="E165" s="324">
        <f>SUM(E163:E164)</f>
        <v>0</v>
      </c>
      <c r="F165" s="332">
        <f>D165-E165</f>
        <v>0</v>
      </c>
      <c r="G165" s="326"/>
      <c r="H165" s="312">
        <f>SUM(H163:H164)</f>
        <v>0</v>
      </c>
    </row>
    <row r="166" spans="2:14" ht="16.5" thickTop="1">
      <c r="B166" s="266"/>
      <c r="C166" s="4"/>
      <c r="D166" s="10"/>
      <c r="E166" s="10"/>
      <c r="F166" s="10"/>
      <c r="G166" s="212"/>
      <c r="H166" s="213"/>
    </row>
    <row r="167" spans="2:14" s="16" customFormat="1">
      <c r="B167" s="333" t="s">
        <v>177</v>
      </c>
      <c r="C167" s="594" t="s">
        <v>182</v>
      </c>
      <c r="D167" s="594"/>
      <c r="E167" s="594"/>
      <c r="F167" s="594"/>
      <c r="G167" s="594"/>
      <c r="H167" s="595"/>
      <c r="L167" s="244"/>
      <c r="M167" s="244"/>
      <c r="N167" s="244"/>
    </row>
    <row r="168" spans="2:14">
      <c r="B168" s="333" t="s">
        <v>183</v>
      </c>
      <c r="C168" s="596" t="s">
        <v>184</v>
      </c>
      <c r="D168" s="596"/>
      <c r="E168" s="596"/>
      <c r="F168" s="596"/>
      <c r="G168" s="596"/>
      <c r="H168" s="597"/>
    </row>
    <row r="169" spans="2:14" ht="16.5" thickBot="1">
      <c r="B169" s="270"/>
      <c r="C169" s="334"/>
      <c r="D169" s="102"/>
      <c r="E169" s="102"/>
      <c r="F169" s="102"/>
      <c r="G169" s="258"/>
      <c r="H169" s="259"/>
    </row>
    <row r="170" spans="2:14">
      <c r="B170" s="61"/>
      <c r="C170" s="4"/>
      <c r="D170" s="10"/>
      <c r="E170" s="10"/>
      <c r="F170" s="10"/>
      <c r="G170" s="212"/>
      <c r="H170" s="212"/>
    </row>
    <row r="171" spans="2:14" ht="18.75">
      <c r="B171" s="61"/>
      <c r="C171" s="396" t="s">
        <v>245</v>
      </c>
      <c r="D171" s="10"/>
      <c r="E171" s="10"/>
      <c r="F171" s="10"/>
      <c r="G171" s="212"/>
      <c r="H171" s="212"/>
    </row>
    <row r="172" spans="2:14" ht="16.5" thickBot="1">
      <c r="B172" s="61"/>
      <c r="C172" s="4"/>
    </row>
    <row r="173" spans="2:14">
      <c r="B173" s="215"/>
      <c r="C173" s="175" t="s">
        <v>1</v>
      </c>
      <c r="D173" s="306" t="s">
        <v>3</v>
      </c>
      <c r="E173" s="411" t="s">
        <v>3</v>
      </c>
      <c r="G173" s="5"/>
      <c r="H173" s="5"/>
      <c r="I173" s="214"/>
      <c r="J173" s="214"/>
      <c r="K173" s="214"/>
      <c r="L173" s="5"/>
      <c r="M173" s="5"/>
      <c r="N173" s="5"/>
    </row>
    <row r="174" spans="2:14">
      <c r="B174" s="211"/>
      <c r="C174" s="3"/>
      <c r="D174" s="269">
        <v>40999</v>
      </c>
      <c r="E174" s="412">
        <v>40633</v>
      </c>
      <c r="G174" s="5"/>
      <c r="H174" s="5"/>
      <c r="I174" s="214"/>
      <c r="J174" s="214"/>
      <c r="K174" s="214"/>
      <c r="L174" s="5"/>
      <c r="M174" s="5"/>
      <c r="N174" s="5"/>
    </row>
    <row r="175" spans="2:14" ht="16.5" thickBot="1">
      <c r="B175" s="285"/>
      <c r="C175" s="182"/>
      <c r="D175" s="307" t="s">
        <v>128</v>
      </c>
      <c r="E175" s="413" t="s">
        <v>128</v>
      </c>
      <c r="G175" s="5"/>
      <c r="H175" s="5"/>
      <c r="I175" s="214"/>
      <c r="J175" s="214"/>
      <c r="K175" s="214"/>
      <c r="L175" s="5"/>
      <c r="M175" s="5"/>
      <c r="N175" s="5"/>
    </row>
    <row r="176" spans="2:14">
      <c r="B176" s="211"/>
      <c r="C176" s="4" t="s">
        <v>246</v>
      </c>
      <c r="D176" s="90"/>
      <c r="E176" s="246"/>
      <c r="G176" s="5"/>
      <c r="H176" s="5"/>
      <c r="I176" s="214"/>
      <c r="J176" s="214"/>
      <c r="K176" s="214"/>
      <c r="L176" s="5"/>
      <c r="M176" s="5"/>
      <c r="N176" s="5"/>
    </row>
    <row r="177" spans="2:14">
      <c r="B177" s="211"/>
      <c r="C177" s="4" t="s">
        <v>247</v>
      </c>
      <c r="D177" s="90"/>
      <c r="E177" s="246"/>
      <c r="G177" s="5"/>
      <c r="H177" s="5"/>
      <c r="I177" s="214"/>
      <c r="J177" s="214"/>
      <c r="K177" s="214"/>
      <c r="L177" s="5"/>
      <c r="M177" s="5"/>
      <c r="N177" s="5"/>
    </row>
    <row r="178" spans="2:14">
      <c r="B178" s="211"/>
      <c r="C178" s="4" t="s">
        <v>248</v>
      </c>
      <c r="D178" s="339"/>
      <c r="E178" s="340"/>
      <c r="G178" s="5"/>
      <c r="H178" s="5"/>
      <c r="I178" s="214"/>
      <c r="J178" s="214"/>
      <c r="K178" s="214"/>
      <c r="L178" s="5"/>
      <c r="M178" s="5"/>
      <c r="N178" s="5"/>
    </row>
    <row r="179" spans="2:14">
      <c r="B179" s="343"/>
      <c r="C179" s="12" t="s">
        <v>249</v>
      </c>
      <c r="D179" s="344"/>
      <c r="E179" s="346"/>
      <c r="G179" s="5"/>
      <c r="H179" s="5"/>
      <c r="I179" s="214"/>
      <c r="J179" s="214"/>
      <c r="K179" s="214"/>
      <c r="L179" s="5"/>
      <c r="M179" s="5"/>
      <c r="N179" s="5"/>
    </row>
    <row r="180" spans="2:14">
      <c r="B180" s="343"/>
      <c r="C180" s="12" t="s">
        <v>250</v>
      </c>
      <c r="D180" s="344"/>
      <c r="E180" s="346"/>
      <c r="G180" s="5"/>
      <c r="H180" s="5"/>
      <c r="I180" s="214"/>
      <c r="J180" s="214"/>
      <c r="K180" s="214"/>
      <c r="L180" s="5"/>
      <c r="M180" s="5"/>
      <c r="N180" s="5"/>
    </row>
    <row r="181" spans="2:14">
      <c r="B181" s="343"/>
      <c r="C181" s="12" t="s">
        <v>251</v>
      </c>
      <c r="D181" s="344"/>
      <c r="E181" s="346"/>
      <c r="G181" s="5"/>
      <c r="H181" s="5"/>
      <c r="I181" s="214"/>
      <c r="J181" s="214"/>
      <c r="K181" s="214"/>
      <c r="L181" s="5"/>
      <c r="M181" s="5"/>
      <c r="N181" s="5"/>
    </row>
    <row r="182" spans="2:14">
      <c r="B182" s="343"/>
      <c r="C182" s="348" t="s">
        <v>252</v>
      </c>
      <c r="D182" s="344"/>
      <c r="E182" s="346"/>
      <c r="G182" s="5"/>
      <c r="H182" s="5"/>
      <c r="I182" s="214"/>
      <c r="J182" s="214"/>
      <c r="K182" s="214"/>
      <c r="L182" s="5"/>
      <c r="M182" s="5"/>
      <c r="N182" s="5"/>
    </row>
    <row r="183" spans="2:14">
      <c r="B183" s="343"/>
      <c r="C183" s="12"/>
      <c r="D183" s="344"/>
      <c r="E183" s="346"/>
      <c r="G183" s="5"/>
      <c r="H183" s="5"/>
      <c r="I183" s="214"/>
      <c r="J183" s="214"/>
      <c r="K183" s="214"/>
      <c r="L183" s="5"/>
      <c r="M183" s="5"/>
      <c r="N183" s="5"/>
    </row>
    <row r="184" spans="2:14">
      <c r="B184" s="211"/>
      <c r="C184" s="4"/>
      <c r="D184" s="341"/>
      <c r="E184" s="278"/>
      <c r="G184" s="5"/>
      <c r="H184" s="5"/>
      <c r="I184" s="214"/>
      <c r="J184" s="214"/>
      <c r="K184" s="214"/>
      <c r="L184" s="5"/>
      <c r="M184" s="5"/>
      <c r="N184" s="5"/>
    </row>
    <row r="185" spans="2:14" ht="16.5" thickBot="1">
      <c r="B185" s="224"/>
      <c r="C185" s="224" t="s">
        <v>253</v>
      </c>
      <c r="D185" s="303">
        <f>SUM(D176:D184)</f>
        <v>0</v>
      </c>
      <c r="E185" s="410">
        <f>SUM(E176:E184)</f>
        <v>0</v>
      </c>
      <c r="G185" s="5"/>
      <c r="H185" s="5"/>
      <c r="I185" s="214"/>
      <c r="J185" s="214"/>
      <c r="K185" s="214"/>
      <c r="L185" s="5"/>
      <c r="M185" s="5"/>
      <c r="N185" s="5"/>
    </row>
    <row r="186" spans="2:14" ht="16.5" thickTop="1">
      <c r="B186" s="61"/>
      <c r="C186" s="61"/>
      <c r="D186" s="409"/>
      <c r="E186" s="395"/>
      <c r="F186" s="409"/>
      <c r="G186" s="395"/>
      <c r="H186" s="409"/>
    </row>
    <row r="187" spans="2:14">
      <c r="B187" s="61"/>
      <c r="C187" s="61"/>
      <c r="D187" s="409"/>
      <c r="E187" s="395"/>
      <c r="F187" s="409"/>
      <c r="G187" s="395"/>
      <c r="H187" s="409"/>
    </row>
    <row r="188" spans="2:14" ht="19.5" thickBot="1">
      <c r="B188" s="61"/>
      <c r="C188" s="396" t="s">
        <v>334</v>
      </c>
      <c r="G188" s="304"/>
      <c r="H188" s="304"/>
    </row>
    <row r="189" spans="2:14">
      <c r="B189" s="215"/>
      <c r="C189" s="229" t="s">
        <v>1</v>
      </c>
      <c r="D189" s="414"/>
      <c r="E189" s="316" t="s">
        <v>3</v>
      </c>
      <c r="F189" s="411" t="s">
        <v>3</v>
      </c>
      <c r="G189" s="5"/>
      <c r="H189" s="5"/>
      <c r="J189" s="214"/>
      <c r="K189" s="214"/>
      <c r="M189" s="5"/>
      <c r="N189" s="5"/>
    </row>
    <row r="190" spans="2:14">
      <c r="B190" s="211"/>
      <c r="C190" s="267"/>
      <c r="D190" s="337"/>
      <c r="E190" s="337">
        <v>40999</v>
      </c>
      <c r="F190" s="412">
        <v>40633</v>
      </c>
      <c r="G190" s="5"/>
      <c r="H190" s="5"/>
      <c r="J190" s="214"/>
      <c r="K190" s="214"/>
      <c r="M190" s="5"/>
      <c r="N190" s="5"/>
    </row>
    <row r="191" spans="2:14" ht="16.5" thickBot="1">
      <c r="B191" s="285"/>
      <c r="C191" s="217"/>
      <c r="D191" s="399"/>
      <c r="E191" s="338" t="s">
        <v>128</v>
      </c>
      <c r="F191" s="413" t="s">
        <v>128</v>
      </c>
      <c r="G191" s="5"/>
      <c r="H191" s="5"/>
      <c r="J191" s="214"/>
      <c r="K191" s="214"/>
      <c r="M191" s="5"/>
      <c r="N191" s="5"/>
    </row>
    <row r="192" spans="2:14">
      <c r="B192" s="215"/>
      <c r="C192" s="378"/>
      <c r="D192" s="400"/>
      <c r="E192" s="407"/>
      <c r="F192" s="309"/>
      <c r="G192" s="5"/>
      <c r="H192" s="5"/>
      <c r="J192" s="214"/>
      <c r="K192" s="214"/>
      <c r="M192" s="5"/>
      <c r="N192" s="5"/>
    </row>
    <row r="193" spans="2:14">
      <c r="B193" s="211"/>
      <c r="C193" s="335"/>
      <c r="D193" s="408"/>
      <c r="E193" s="213"/>
      <c r="F193" s="275"/>
      <c r="G193" s="5"/>
      <c r="H193" s="5"/>
      <c r="J193" s="214"/>
      <c r="K193" s="214"/>
      <c r="M193" s="5"/>
      <c r="N193" s="5"/>
    </row>
    <row r="194" spans="2:14">
      <c r="B194" s="211"/>
      <c r="C194" s="276"/>
      <c r="D194" s="408"/>
      <c r="E194" s="213"/>
      <c r="F194" s="275"/>
      <c r="G194" s="5"/>
      <c r="H194" s="5"/>
      <c r="J194" s="214"/>
      <c r="K194" s="214"/>
      <c r="M194" s="5"/>
      <c r="N194" s="5"/>
    </row>
    <row r="195" spans="2:14">
      <c r="B195" s="211"/>
      <c r="C195" s="277"/>
      <c r="D195" s="408"/>
      <c r="E195" s="213"/>
      <c r="F195" s="275"/>
      <c r="G195" s="5"/>
      <c r="H195" s="5"/>
      <c r="J195" s="214"/>
      <c r="K195" s="214"/>
      <c r="M195" s="5"/>
      <c r="N195" s="5"/>
    </row>
    <row r="196" spans="2:14">
      <c r="B196" s="211"/>
      <c r="C196" s="277"/>
      <c r="D196" s="408"/>
      <c r="E196" s="213"/>
      <c r="F196" s="275"/>
      <c r="G196" s="5"/>
      <c r="H196" s="5"/>
      <c r="J196" s="214"/>
      <c r="K196" s="214"/>
      <c r="M196" s="5"/>
      <c r="N196" s="5"/>
    </row>
    <row r="197" spans="2:14">
      <c r="B197" s="211"/>
      <c r="C197" s="276"/>
      <c r="D197" s="408"/>
      <c r="E197" s="213"/>
      <c r="F197" s="275"/>
      <c r="G197" s="5"/>
      <c r="H197" s="5"/>
      <c r="J197" s="214"/>
      <c r="K197" s="214"/>
      <c r="M197" s="5"/>
      <c r="N197" s="5"/>
    </row>
    <row r="198" spans="2:14">
      <c r="B198" s="211"/>
      <c r="C198" s="276"/>
      <c r="D198" s="408"/>
      <c r="E198" s="213"/>
      <c r="F198" s="275"/>
      <c r="G198" s="5"/>
      <c r="H198" s="5"/>
      <c r="J198" s="214"/>
      <c r="K198" s="214"/>
      <c r="M198" s="5"/>
      <c r="N198" s="5"/>
    </row>
    <row r="199" spans="2:14">
      <c r="B199" s="211"/>
      <c r="C199" s="276"/>
      <c r="D199" s="408"/>
      <c r="E199" s="213"/>
      <c r="F199" s="275"/>
      <c r="G199" s="5"/>
      <c r="H199" s="5"/>
      <c r="J199" s="214"/>
      <c r="K199" s="214"/>
      <c r="M199" s="5"/>
      <c r="N199" s="5"/>
    </row>
    <row r="200" spans="2:14">
      <c r="B200" s="211"/>
      <c r="C200" s="276"/>
      <c r="D200" s="408"/>
      <c r="E200" s="213"/>
      <c r="F200" s="275"/>
      <c r="G200" s="5"/>
      <c r="H200" s="5"/>
      <c r="J200" s="214"/>
      <c r="K200" s="214"/>
      <c r="M200" s="5"/>
      <c r="N200" s="5"/>
    </row>
    <row r="201" spans="2:14">
      <c r="B201" s="211"/>
      <c r="C201" s="276"/>
      <c r="D201" s="408"/>
      <c r="E201" s="213"/>
      <c r="F201" s="275"/>
      <c r="G201" s="5"/>
      <c r="H201" s="5"/>
      <c r="J201" s="214"/>
      <c r="K201" s="214"/>
      <c r="M201" s="5"/>
      <c r="N201" s="5"/>
    </row>
    <row r="202" spans="2:14">
      <c r="B202" s="211"/>
      <c r="C202" s="276"/>
      <c r="D202" s="408"/>
      <c r="E202" s="213"/>
      <c r="F202" s="275"/>
      <c r="G202" s="5"/>
      <c r="H202" s="5"/>
      <c r="J202" s="214"/>
      <c r="K202" s="214"/>
      <c r="M202" s="5"/>
      <c r="N202" s="5"/>
    </row>
    <row r="203" spans="2:14">
      <c r="B203" s="211"/>
      <c r="C203" s="276"/>
      <c r="D203" s="408"/>
      <c r="E203" s="213"/>
      <c r="F203" s="275"/>
      <c r="G203" s="5"/>
      <c r="H203" s="5"/>
      <c r="J203" s="214"/>
      <c r="K203" s="214"/>
      <c r="M203" s="5"/>
      <c r="N203" s="5"/>
    </row>
    <row r="204" spans="2:14" ht="16.5" thickBot="1">
      <c r="B204" s="224"/>
      <c r="C204" s="417" t="s">
        <v>130</v>
      </c>
      <c r="D204" s="415"/>
      <c r="E204" s="416">
        <f>SUM(E192:E203)</f>
        <v>0</v>
      </c>
      <c r="F204" s="416">
        <f>SUM(F192:F203)</f>
        <v>0</v>
      </c>
      <c r="G204" s="5"/>
      <c r="H204" s="5"/>
      <c r="J204" s="214"/>
      <c r="K204" s="214"/>
      <c r="M204" s="5"/>
      <c r="N204" s="5"/>
    </row>
    <row r="205" spans="2:14" ht="16.5" thickTop="1">
      <c r="B205" s="61"/>
      <c r="C205" s="61"/>
      <c r="D205" s="409"/>
      <c r="E205" s="395"/>
      <c r="F205" s="409"/>
      <c r="G205" s="395"/>
      <c r="H205" s="409"/>
    </row>
    <row r="206" spans="2:14" ht="18.75">
      <c r="B206" s="61"/>
      <c r="C206" s="396" t="s">
        <v>254</v>
      </c>
    </row>
    <row r="207" spans="2:14" ht="16.5" thickBot="1">
      <c r="B207" s="61"/>
      <c r="C207" s="3"/>
    </row>
    <row r="208" spans="2:14" s="170" customFormat="1">
      <c r="B208" s="215"/>
      <c r="C208" s="175" t="s">
        <v>1</v>
      </c>
      <c r="D208" s="306" t="s">
        <v>3</v>
      </c>
      <c r="E208" s="263" t="s">
        <v>180</v>
      </c>
      <c r="F208" s="215" t="s">
        <v>181</v>
      </c>
      <c r="G208" s="315"/>
      <c r="H208" s="316" t="s">
        <v>3</v>
      </c>
      <c r="K208" s="291"/>
      <c r="L208" s="291"/>
      <c r="M208" s="291"/>
    </row>
    <row r="209" spans="2:14" s="170" customFormat="1">
      <c r="B209" s="211"/>
      <c r="C209" s="3"/>
      <c r="D209" s="269">
        <v>40999</v>
      </c>
      <c r="E209" s="335"/>
      <c r="F209" s="328"/>
      <c r="G209" s="336"/>
      <c r="H209" s="337">
        <v>40633</v>
      </c>
      <c r="K209" s="291"/>
      <c r="L209" s="291"/>
      <c r="M209" s="291"/>
    </row>
    <row r="210" spans="2:14" ht="16.5" thickBot="1">
      <c r="B210" s="285"/>
      <c r="C210" s="182"/>
      <c r="D210" s="307" t="s">
        <v>128</v>
      </c>
      <c r="E210" s="219"/>
      <c r="F210" s="218"/>
      <c r="G210" s="318"/>
      <c r="H210" s="338" t="s">
        <v>128</v>
      </c>
      <c r="K210" s="214"/>
      <c r="N210" s="5"/>
    </row>
    <row r="211" spans="2:14">
      <c r="B211" s="211"/>
      <c r="C211" s="4"/>
      <c r="D211" s="90"/>
      <c r="E211" s="90"/>
      <c r="F211" s="246"/>
      <c r="G211" s="320"/>
      <c r="H211" s="213"/>
      <c r="K211" s="214"/>
      <c r="N211" s="5"/>
    </row>
    <row r="212" spans="2:14">
      <c r="B212" s="211"/>
      <c r="C212" s="171" t="s">
        <v>185</v>
      </c>
      <c r="D212" s="90"/>
      <c r="E212" s="90"/>
      <c r="F212" s="246"/>
      <c r="G212" s="320"/>
      <c r="H212" s="213"/>
      <c r="K212" s="214"/>
      <c r="N212" s="5"/>
    </row>
    <row r="213" spans="2:14" s="12" customFormat="1">
      <c r="B213" s="211" t="s">
        <v>186</v>
      </c>
      <c r="C213" s="3" t="s">
        <v>187</v>
      </c>
      <c r="D213" s="339"/>
      <c r="E213" s="339"/>
      <c r="F213" s="340"/>
      <c r="G213" s="341"/>
      <c r="H213" s="342"/>
      <c r="K213" s="214"/>
      <c r="L213" s="214"/>
      <c r="M213" s="214"/>
    </row>
    <row r="214" spans="2:14" s="12" customFormat="1">
      <c r="B214" s="343"/>
      <c r="C214" s="11" t="s">
        <v>188</v>
      </c>
      <c r="D214" s="344"/>
      <c r="E214" s="345"/>
      <c r="F214" s="346"/>
      <c r="G214" s="345"/>
      <c r="H214" s="347"/>
      <c r="K214" s="214"/>
      <c r="L214" s="214"/>
      <c r="M214" s="214"/>
    </row>
    <row r="215" spans="2:14" s="12" customFormat="1">
      <c r="B215" s="343"/>
      <c r="C215" s="11" t="s">
        <v>189</v>
      </c>
      <c r="D215" s="344"/>
      <c r="E215" s="345"/>
      <c r="F215" s="346"/>
      <c r="G215" s="345"/>
      <c r="H215" s="347"/>
      <c r="K215" s="214"/>
      <c r="L215" s="214"/>
      <c r="M215" s="214"/>
    </row>
    <row r="216" spans="2:14" s="12" customFormat="1">
      <c r="B216" s="343"/>
      <c r="C216" s="11"/>
      <c r="D216" s="344"/>
      <c r="E216" s="345"/>
      <c r="F216" s="346"/>
      <c r="G216" s="345"/>
      <c r="H216" s="347"/>
      <c r="K216" s="214"/>
      <c r="L216" s="214"/>
      <c r="M216" s="214"/>
    </row>
    <row r="217" spans="2:14" s="12" customFormat="1">
      <c r="B217" s="343" t="s">
        <v>190</v>
      </c>
      <c r="C217" s="425" t="s">
        <v>191</v>
      </c>
      <c r="D217" s="344"/>
      <c r="E217" s="345"/>
      <c r="F217" s="346"/>
      <c r="G217" s="345"/>
      <c r="H217" s="347"/>
      <c r="K217" s="214"/>
      <c r="L217" s="214"/>
      <c r="M217" s="214"/>
    </row>
    <row r="218" spans="2:14" s="12" customFormat="1">
      <c r="B218" s="343"/>
      <c r="C218" s="11" t="s">
        <v>192</v>
      </c>
      <c r="D218" s="344"/>
      <c r="E218" s="345"/>
      <c r="F218" s="346"/>
      <c r="G218" s="345"/>
      <c r="H218" s="347"/>
      <c r="K218" s="214"/>
      <c r="L218" s="214"/>
      <c r="M218" s="214"/>
    </row>
    <row r="219" spans="2:14" s="12" customFormat="1">
      <c r="B219" s="211"/>
      <c r="C219" s="4"/>
      <c r="D219" s="341"/>
      <c r="E219" s="341"/>
      <c r="F219" s="278"/>
      <c r="G219" s="341"/>
      <c r="H219" s="342"/>
      <c r="K219" s="214"/>
      <c r="L219" s="214"/>
      <c r="M219" s="214"/>
    </row>
    <row r="220" spans="2:14" s="12" customFormat="1" ht="16.5" thickBot="1">
      <c r="B220" s="224"/>
      <c r="C220" s="224" t="s">
        <v>130</v>
      </c>
      <c r="D220" s="303">
        <f>SUM(D211:D219)</f>
        <v>0</v>
      </c>
      <c r="E220" s="303">
        <f t="shared" ref="E220:F220" si="3">SUM(E211:E219)</f>
        <v>0</v>
      </c>
      <c r="F220" s="303">
        <f t="shared" si="3"/>
        <v>0</v>
      </c>
      <c r="G220" s="349"/>
      <c r="H220" s="313">
        <f>SUM(H211:H219)</f>
        <v>0</v>
      </c>
      <c r="K220" s="214"/>
      <c r="L220" s="214"/>
      <c r="M220" s="214"/>
    </row>
    <row r="221" spans="2:14" s="10" customFormat="1" ht="16.5" thickTop="1">
      <c r="B221" s="61"/>
      <c r="C221" s="4"/>
      <c r="G221" s="212"/>
      <c r="K221" s="262"/>
      <c r="L221" s="262"/>
      <c r="M221" s="262"/>
    </row>
    <row r="222" spans="2:14">
      <c r="B222" s="61"/>
      <c r="C222" s="3"/>
    </row>
    <row r="223" spans="2:14" ht="18.75">
      <c r="B223" s="61"/>
      <c r="C223" s="396" t="s">
        <v>256</v>
      </c>
    </row>
    <row r="224" spans="2:14" ht="16.5" thickBot="1">
      <c r="B224" s="61"/>
      <c r="C224" s="3"/>
    </row>
    <row r="225" spans="1:14" s="170" customFormat="1">
      <c r="B225" s="215"/>
      <c r="C225" s="175" t="s">
        <v>1</v>
      </c>
      <c r="D225" s="306" t="s">
        <v>3</v>
      </c>
      <c r="E225" s="176"/>
      <c r="F225" s="176"/>
      <c r="G225" s="315"/>
      <c r="H225" s="316" t="s">
        <v>3</v>
      </c>
      <c r="L225" s="291"/>
      <c r="M225" s="291"/>
      <c r="N225" s="291"/>
    </row>
    <row r="226" spans="1:14" s="170" customFormat="1" ht="16.5" thickBot="1">
      <c r="B226" s="211"/>
      <c r="C226" s="3"/>
      <c r="D226" s="269">
        <v>40999</v>
      </c>
      <c r="E226" s="179"/>
      <c r="F226" s="179"/>
      <c r="G226" s="336"/>
      <c r="H226" s="337">
        <v>40633</v>
      </c>
      <c r="L226" s="291"/>
      <c r="M226" s="291"/>
      <c r="N226" s="291"/>
    </row>
    <row r="227" spans="1:14" s="170" customFormat="1" ht="16.5" thickBot="1">
      <c r="B227" s="285"/>
      <c r="C227" s="182"/>
      <c r="D227" s="307" t="s">
        <v>128</v>
      </c>
      <c r="E227" s="355" t="s">
        <v>175</v>
      </c>
      <c r="F227" s="356" t="s">
        <v>176</v>
      </c>
      <c r="G227" s="318"/>
      <c r="H227" s="338" t="s">
        <v>128</v>
      </c>
      <c r="L227" s="291"/>
      <c r="M227" s="291"/>
      <c r="N227" s="291"/>
    </row>
    <row r="228" spans="1:14">
      <c r="B228" s="215"/>
      <c r="C228" s="352"/>
      <c r="D228" s="319"/>
      <c r="E228" s="99"/>
      <c r="F228" s="98"/>
      <c r="G228" s="320"/>
      <c r="H228" s="213"/>
    </row>
    <row r="229" spans="1:14">
      <c r="B229" s="211" t="s">
        <v>177</v>
      </c>
      <c r="C229" s="174" t="s">
        <v>231</v>
      </c>
      <c r="D229" s="190"/>
      <c r="E229" s="212">
        <f>D229-F229</f>
        <v>0</v>
      </c>
      <c r="F229" s="320">
        <v>0</v>
      </c>
      <c r="G229" s="320"/>
      <c r="H229" s="213"/>
    </row>
    <row r="230" spans="1:14">
      <c r="B230" s="211" t="s">
        <v>183</v>
      </c>
      <c r="C230" s="371" t="s">
        <v>230</v>
      </c>
      <c r="D230" s="190"/>
      <c r="E230" s="212">
        <f>D230-F230</f>
        <v>0</v>
      </c>
      <c r="F230" s="320">
        <v>0</v>
      </c>
      <c r="G230" s="320"/>
      <c r="H230" s="213"/>
    </row>
    <row r="231" spans="1:14">
      <c r="B231" s="211" t="s">
        <v>202</v>
      </c>
      <c r="C231" s="172" t="s">
        <v>232</v>
      </c>
      <c r="D231" s="190">
        <v>0</v>
      </c>
      <c r="E231" s="212">
        <v>0</v>
      </c>
      <c r="F231" s="320">
        <v>0</v>
      </c>
      <c r="G231" s="320"/>
      <c r="H231" s="213"/>
    </row>
    <row r="232" spans="1:14">
      <c r="B232" s="211" t="s">
        <v>203</v>
      </c>
      <c r="C232" s="172" t="s">
        <v>233</v>
      </c>
      <c r="D232" s="372">
        <v>0</v>
      </c>
      <c r="E232" s="212">
        <f>D232</f>
        <v>0</v>
      </c>
      <c r="F232" s="320">
        <v>0</v>
      </c>
      <c r="G232" s="320"/>
      <c r="H232" s="213"/>
    </row>
    <row r="233" spans="1:14">
      <c r="B233" s="211"/>
      <c r="C233" s="373"/>
      <c r="D233" s="190"/>
      <c r="E233" s="212"/>
      <c r="F233" s="320"/>
      <c r="G233" s="320"/>
      <c r="H233" s="213"/>
    </row>
    <row r="234" spans="1:14" ht="16.5" thickBot="1">
      <c r="B234" s="224"/>
      <c r="C234" s="224" t="s">
        <v>130</v>
      </c>
      <c r="D234" s="208">
        <f>SUM(D229:D233)</f>
        <v>0</v>
      </c>
      <c r="E234" s="208">
        <f>SUM(E229:E233)</f>
        <v>0</v>
      </c>
      <c r="F234" s="374">
        <f>SUM(F229:F233)</f>
        <v>0</v>
      </c>
      <c r="G234" s="326"/>
      <c r="H234" s="312">
        <f>SUM(H229:H233)</f>
        <v>0</v>
      </c>
    </row>
    <row r="235" spans="1:14" ht="16.5" thickTop="1">
      <c r="B235" s="266"/>
      <c r="C235" s="375"/>
      <c r="D235" s="190"/>
      <c r="E235" s="190"/>
      <c r="F235" s="320"/>
      <c r="G235" s="320"/>
      <c r="H235" s="213"/>
    </row>
    <row r="236" spans="1:14">
      <c r="B236" s="266"/>
      <c r="C236" s="328" t="s">
        <v>179</v>
      </c>
      <c r="D236" s="190"/>
      <c r="E236" s="190"/>
      <c r="F236" s="320"/>
      <c r="G236" s="320"/>
      <c r="H236" s="213"/>
    </row>
    <row r="237" spans="1:14">
      <c r="B237" s="266"/>
      <c r="C237" s="246" t="s">
        <v>180</v>
      </c>
      <c r="D237" s="190">
        <f>D229+D230+D232</f>
        <v>0</v>
      </c>
      <c r="E237" s="190">
        <f>D237-F237</f>
        <v>0</v>
      </c>
      <c r="F237" s="320">
        <v>0</v>
      </c>
      <c r="G237" s="320"/>
      <c r="H237" s="213">
        <f>H229+H230+H231+H232</f>
        <v>0</v>
      </c>
    </row>
    <row r="238" spans="1:14">
      <c r="B238" s="266"/>
      <c r="C238" s="246" t="s">
        <v>181</v>
      </c>
      <c r="D238" s="190">
        <v>0</v>
      </c>
      <c r="E238" s="190">
        <v>0</v>
      </c>
      <c r="F238" s="320">
        <v>0</v>
      </c>
      <c r="G238" s="320"/>
      <c r="H238" s="213">
        <v>0</v>
      </c>
    </row>
    <row r="239" spans="1:14" ht="16.5" thickBot="1">
      <c r="B239" s="331"/>
      <c r="C239" s="224" t="s">
        <v>130</v>
      </c>
      <c r="D239" s="208">
        <f>SUM(D236:D238)</f>
        <v>0</v>
      </c>
      <c r="E239" s="208">
        <f>SUM(E236:E238)</f>
        <v>0</v>
      </c>
      <c r="F239" s="374">
        <f>SUM(F237:F238)</f>
        <v>0</v>
      </c>
      <c r="G239" s="374"/>
      <c r="H239" s="312">
        <f>SUM(H237:H238)</f>
        <v>0</v>
      </c>
    </row>
    <row r="240" spans="1:14" s="12" customFormat="1" ht="16.5" thickTop="1">
      <c r="A240" s="5"/>
      <c r="B240" s="94"/>
      <c r="C240" s="376"/>
      <c r="D240" s="11"/>
      <c r="E240" s="11"/>
      <c r="F240" s="11"/>
      <c r="G240" s="377"/>
      <c r="H240" s="377"/>
      <c r="L240" s="214"/>
      <c r="M240" s="214"/>
      <c r="N240" s="214"/>
    </row>
    <row r="241" spans="1:14" s="12" customFormat="1">
      <c r="A241" s="5"/>
      <c r="B241" s="94"/>
      <c r="C241" s="376"/>
      <c r="D241" s="11"/>
      <c r="E241" s="11"/>
      <c r="F241" s="11"/>
      <c r="G241" s="377"/>
      <c r="H241" s="377"/>
      <c r="L241" s="214"/>
      <c r="M241" s="214"/>
      <c r="N241" s="214"/>
    </row>
    <row r="242" spans="1:14" s="12" customFormat="1" ht="17.25">
      <c r="A242" s="5"/>
      <c r="B242" s="94"/>
      <c r="C242" s="514" t="s">
        <v>258</v>
      </c>
      <c r="D242" s="11"/>
      <c r="E242" s="11"/>
      <c r="F242" s="11"/>
      <c r="G242" s="377"/>
      <c r="H242" s="377"/>
      <c r="L242" s="214"/>
      <c r="M242" s="214"/>
      <c r="N242" s="214"/>
    </row>
    <row r="243" spans="1:14" s="12" customFormat="1" ht="19.5" thickBot="1">
      <c r="A243" s="5"/>
      <c r="B243" s="94"/>
      <c r="C243" s="397"/>
      <c r="D243" s="11"/>
      <c r="E243" s="11"/>
      <c r="F243" s="11"/>
      <c r="G243" s="377"/>
      <c r="H243" s="377"/>
      <c r="L243" s="214"/>
      <c r="M243" s="214"/>
      <c r="N243" s="214"/>
    </row>
    <row r="244" spans="1:14" s="12" customFormat="1">
      <c r="A244" s="5"/>
      <c r="B244" s="215"/>
      <c r="C244" s="175" t="s">
        <v>1</v>
      </c>
      <c r="D244" s="306" t="s">
        <v>3</v>
      </c>
      <c r="E244" s="378"/>
      <c r="F244" s="379"/>
      <c r="G244" s="380"/>
      <c r="H244" s="316" t="s">
        <v>3</v>
      </c>
      <c r="I244" s="214"/>
      <c r="J244" s="214"/>
      <c r="K244" s="214"/>
    </row>
    <row r="245" spans="1:14" s="12" customFormat="1" ht="16.5" thickBot="1">
      <c r="A245" s="5"/>
      <c r="B245" s="211"/>
      <c r="C245" s="3"/>
      <c r="D245" s="269">
        <v>40999</v>
      </c>
      <c r="E245" s="335"/>
      <c r="F245" s="381"/>
      <c r="G245" s="382"/>
      <c r="H245" s="337">
        <v>40633</v>
      </c>
      <c r="I245" s="214"/>
      <c r="J245" s="214"/>
      <c r="K245" s="214"/>
    </row>
    <row r="246" spans="1:14" s="12" customFormat="1" ht="16.5" thickBot="1">
      <c r="A246" s="5"/>
      <c r="B246" s="285"/>
      <c r="C246" s="182"/>
      <c r="D246" s="307" t="s">
        <v>128</v>
      </c>
      <c r="E246" s="355" t="s">
        <v>180</v>
      </c>
      <c r="F246" s="355" t="s">
        <v>181</v>
      </c>
      <c r="G246" s="383"/>
      <c r="H246" s="338" t="s">
        <v>128</v>
      </c>
      <c r="I246" s="214"/>
      <c r="J246" s="214"/>
      <c r="K246" s="214"/>
    </row>
    <row r="247" spans="1:14" s="12" customFormat="1">
      <c r="A247" s="5"/>
      <c r="B247" s="215"/>
      <c r="C247" s="352"/>
      <c r="D247" s="319"/>
      <c r="E247" s="246"/>
      <c r="F247" s="246"/>
      <c r="G247" s="212"/>
      <c r="H247" s="213"/>
      <c r="I247" s="214"/>
      <c r="J247" s="214"/>
      <c r="K247" s="214"/>
    </row>
    <row r="248" spans="1:14" s="12" customFormat="1">
      <c r="A248" s="5"/>
      <c r="B248" s="211"/>
      <c r="C248" s="171" t="s">
        <v>204</v>
      </c>
      <c r="D248" s="246"/>
      <c r="E248" s="246"/>
      <c r="F248" s="246"/>
      <c r="G248" s="212"/>
      <c r="H248" s="213"/>
      <c r="I248" s="214"/>
      <c r="J248" s="214"/>
      <c r="K248" s="214"/>
    </row>
    <row r="249" spans="1:14" s="12" customFormat="1">
      <c r="A249" s="5"/>
      <c r="B249" s="211" t="s">
        <v>177</v>
      </c>
      <c r="C249" s="174" t="s">
        <v>205</v>
      </c>
      <c r="D249" s="190"/>
      <c r="E249" s="384">
        <f>D249</f>
        <v>0</v>
      </c>
      <c r="F249" s="203">
        <v>0</v>
      </c>
      <c r="G249" s="212"/>
      <c r="H249" s="213"/>
      <c r="I249" s="214"/>
      <c r="J249" s="214"/>
      <c r="K249" s="214"/>
    </row>
    <row r="250" spans="1:14" s="12" customFormat="1">
      <c r="A250" s="5"/>
      <c r="B250" s="211"/>
      <c r="C250" s="174"/>
      <c r="D250" s="384"/>
      <c r="E250" s="384"/>
      <c r="F250" s="203"/>
      <c r="G250" s="212"/>
      <c r="H250" s="213"/>
      <c r="I250" s="214"/>
      <c r="J250" s="214"/>
      <c r="K250" s="214"/>
    </row>
    <row r="251" spans="1:14" s="12" customFormat="1">
      <c r="A251" s="5"/>
      <c r="B251" s="211" t="s">
        <v>183</v>
      </c>
      <c r="C251" s="174" t="s">
        <v>206</v>
      </c>
      <c r="D251" s="384"/>
      <c r="E251" s="384">
        <f>D251</f>
        <v>0</v>
      </c>
      <c r="F251" s="203">
        <v>0</v>
      </c>
      <c r="G251" s="212"/>
      <c r="H251" s="213"/>
      <c r="I251" s="214"/>
      <c r="J251" s="214"/>
      <c r="K251" s="214"/>
    </row>
    <row r="252" spans="1:14" s="12" customFormat="1">
      <c r="A252" s="5"/>
      <c r="B252" s="211"/>
      <c r="C252" s="4"/>
      <c r="D252" s="384"/>
      <c r="E252" s="384"/>
      <c r="F252" s="203"/>
      <c r="G252" s="212"/>
      <c r="H252" s="213"/>
      <c r="I252" s="214"/>
      <c r="J252" s="214"/>
      <c r="K252" s="214"/>
    </row>
    <row r="253" spans="1:14" s="12" customFormat="1" ht="16.5" thickBot="1">
      <c r="A253" s="5"/>
      <c r="B253" s="224"/>
      <c r="C253" s="224" t="s">
        <v>130</v>
      </c>
      <c r="D253" s="385">
        <f>SUM(D249:D252)</f>
        <v>0</v>
      </c>
      <c r="E253" s="385">
        <f>SUM(E249:E252)</f>
        <v>0</v>
      </c>
      <c r="F253" s="208">
        <f>SUM(F249:F252)</f>
        <v>0</v>
      </c>
      <c r="G253" s="386"/>
      <c r="H253" s="312">
        <f>SUM(H249:H252)</f>
        <v>0</v>
      </c>
      <c r="I253" s="214"/>
      <c r="J253" s="214"/>
      <c r="K253" s="214"/>
    </row>
    <row r="254" spans="1:14" s="12" customFormat="1" ht="16.5" thickTop="1">
      <c r="A254" s="5"/>
      <c r="B254" s="266"/>
      <c r="C254" s="4"/>
      <c r="D254" s="10"/>
      <c r="E254" s="10"/>
      <c r="F254" s="10"/>
      <c r="G254" s="212"/>
      <c r="H254" s="213"/>
      <c r="I254" s="214"/>
      <c r="J254" s="214"/>
      <c r="K254" s="214"/>
    </row>
    <row r="255" spans="1:14" s="12" customFormat="1">
      <c r="A255" s="5"/>
      <c r="B255" s="350" t="s">
        <v>177</v>
      </c>
      <c r="C255" s="587" t="s">
        <v>207</v>
      </c>
      <c r="D255" s="587"/>
      <c r="E255" s="587"/>
      <c r="F255" s="587"/>
      <c r="G255" s="587"/>
      <c r="H255" s="213"/>
      <c r="I255" s="214"/>
      <c r="J255" s="214"/>
      <c r="K255" s="214"/>
    </row>
    <row r="256" spans="1:14" s="12" customFormat="1">
      <c r="A256" s="5"/>
      <c r="B256" s="350"/>
      <c r="C256" s="351"/>
      <c r="D256" s="13"/>
      <c r="E256" s="13"/>
      <c r="F256" s="13"/>
      <c r="G256" s="242"/>
      <c r="H256" s="213"/>
      <c r="I256" s="214"/>
      <c r="J256" s="214"/>
      <c r="K256" s="214"/>
    </row>
    <row r="257" spans="1:14" s="12" customFormat="1">
      <c r="A257" s="5"/>
      <c r="B257" s="350" t="s">
        <v>183</v>
      </c>
      <c r="C257" s="351" t="s">
        <v>208</v>
      </c>
      <c r="D257" s="13"/>
      <c r="E257" s="13"/>
      <c r="F257" s="13"/>
      <c r="G257" s="242"/>
      <c r="H257" s="213"/>
      <c r="I257" s="214"/>
      <c r="J257" s="214"/>
      <c r="K257" s="214"/>
    </row>
    <row r="258" spans="1:14" s="12" customFormat="1">
      <c r="A258" s="5"/>
      <c r="B258" s="350"/>
      <c r="C258" s="351"/>
      <c r="D258" s="13"/>
      <c r="E258" s="13"/>
      <c r="F258" s="13"/>
      <c r="G258" s="242"/>
      <c r="H258" s="213"/>
      <c r="I258" s="214"/>
      <c r="J258" s="214"/>
      <c r="K258" s="214"/>
    </row>
    <row r="259" spans="1:14" s="12" customFormat="1">
      <c r="A259" s="5"/>
      <c r="B259" s="387" t="s">
        <v>202</v>
      </c>
      <c r="C259" s="588" t="s">
        <v>209</v>
      </c>
      <c r="D259" s="588"/>
      <c r="E259" s="588"/>
      <c r="F259" s="588"/>
      <c r="G259" s="588"/>
      <c r="H259" s="589"/>
      <c r="I259" s="214"/>
      <c r="J259" s="214"/>
      <c r="K259" s="214"/>
    </row>
    <row r="260" spans="1:14" s="12" customFormat="1">
      <c r="A260" s="5"/>
      <c r="B260" s="350" t="s">
        <v>210</v>
      </c>
      <c r="C260" s="590" t="s">
        <v>211</v>
      </c>
      <c r="D260" s="590"/>
      <c r="E260" s="590"/>
      <c r="F260" s="590"/>
      <c r="G260" s="590"/>
      <c r="H260" s="591"/>
      <c r="I260" s="214"/>
      <c r="J260" s="214"/>
      <c r="K260" s="214"/>
    </row>
    <row r="261" spans="1:14" s="12" customFormat="1">
      <c r="A261" s="5"/>
      <c r="B261" s="350" t="s">
        <v>203</v>
      </c>
      <c r="C261" s="351" t="s">
        <v>212</v>
      </c>
      <c r="D261" s="13"/>
      <c r="E261" s="13"/>
      <c r="F261" s="13"/>
      <c r="G261" s="242"/>
      <c r="H261" s="213"/>
      <c r="I261" s="214"/>
      <c r="J261" s="214"/>
      <c r="K261" s="214"/>
    </row>
    <row r="262" spans="1:14" s="12" customFormat="1" ht="16.5" thickBot="1">
      <c r="A262" s="5"/>
      <c r="B262" s="317"/>
      <c r="C262" s="334"/>
      <c r="D262" s="102"/>
      <c r="E262" s="102"/>
      <c r="F262" s="102"/>
      <c r="G262" s="258"/>
      <c r="H262" s="259"/>
      <c r="I262" s="214"/>
      <c r="J262" s="214"/>
      <c r="K262" s="214"/>
    </row>
    <row r="263" spans="1:14" s="12" customFormat="1">
      <c r="A263" s="5"/>
      <c r="B263" s="94"/>
      <c r="C263" s="376"/>
      <c r="D263" s="11"/>
      <c r="E263" s="11"/>
      <c r="F263" s="11"/>
      <c r="G263" s="377"/>
      <c r="H263" s="377"/>
      <c r="L263" s="214"/>
      <c r="M263" s="214"/>
      <c r="N263" s="214"/>
    </row>
    <row r="264" spans="1:14" ht="20.25" customHeight="1">
      <c r="B264" s="61"/>
      <c r="C264" s="514" t="s">
        <v>257</v>
      </c>
    </row>
    <row r="265" spans="1:14" ht="15.75" customHeight="1" thickBot="1">
      <c r="A265" s="170"/>
      <c r="B265" s="61"/>
      <c r="C265" s="3"/>
    </row>
    <row r="266" spans="1:14">
      <c r="A266" s="170"/>
      <c r="B266" s="215"/>
      <c r="C266" s="175" t="s">
        <v>1</v>
      </c>
      <c r="D266" s="306" t="s">
        <v>3</v>
      </c>
      <c r="E266" s="379"/>
      <c r="F266" s="388"/>
      <c r="G266" s="315"/>
      <c r="H266" s="316" t="s">
        <v>3</v>
      </c>
      <c r="I266" s="170"/>
    </row>
    <row r="267" spans="1:14" s="170" customFormat="1" ht="16.5" thickBot="1">
      <c r="B267" s="211"/>
      <c r="C267" s="3"/>
      <c r="D267" s="269">
        <v>40999</v>
      </c>
      <c r="E267" s="381"/>
      <c r="F267" s="328"/>
      <c r="G267" s="336"/>
      <c r="H267" s="337">
        <v>40633</v>
      </c>
      <c r="L267" s="291"/>
      <c r="M267" s="291"/>
      <c r="N267" s="291"/>
    </row>
    <row r="268" spans="1:14" s="170" customFormat="1" ht="16.5" thickBot="1">
      <c r="A268" s="5"/>
      <c r="B268" s="285"/>
      <c r="C268" s="182"/>
      <c r="D268" s="307" t="s">
        <v>128</v>
      </c>
      <c r="E268" s="305" t="s">
        <v>180</v>
      </c>
      <c r="F268" s="355" t="s">
        <v>181</v>
      </c>
      <c r="G268" s="318"/>
      <c r="H268" s="338" t="s">
        <v>128</v>
      </c>
      <c r="L268" s="291"/>
      <c r="M268" s="291"/>
      <c r="N268" s="291"/>
    </row>
    <row r="269" spans="1:14" s="170" customFormat="1">
      <c r="A269" s="5"/>
      <c r="B269" s="211" t="s">
        <v>213</v>
      </c>
      <c r="C269" s="4" t="s">
        <v>259</v>
      </c>
      <c r="D269" s="246"/>
      <c r="E269" s="414"/>
      <c r="F269" s="246"/>
      <c r="G269" s="320"/>
      <c r="H269" s="213"/>
      <c r="I269" s="5"/>
      <c r="L269" s="291"/>
      <c r="M269" s="291"/>
      <c r="N269" s="291"/>
    </row>
    <row r="270" spans="1:14" s="170" customFormat="1">
      <c r="A270" s="5"/>
      <c r="B270" s="343" t="s">
        <v>214</v>
      </c>
      <c r="C270" s="4" t="s">
        <v>260</v>
      </c>
      <c r="D270" s="246"/>
      <c r="E270" s="222"/>
      <c r="F270" s="246"/>
      <c r="G270" s="320"/>
      <c r="H270" s="213"/>
      <c r="I270" s="5"/>
      <c r="L270" s="291"/>
      <c r="M270" s="291"/>
      <c r="N270" s="291"/>
    </row>
    <row r="271" spans="1:14" s="170" customFormat="1">
      <c r="A271" s="5"/>
      <c r="B271" s="211" t="s">
        <v>216</v>
      </c>
      <c r="C271" s="172" t="s">
        <v>261</v>
      </c>
      <c r="D271" s="246"/>
      <c r="E271" s="222"/>
      <c r="F271" s="246"/>
      <c r="G271" s="320"/>
      <c r="H271" s="213"/>
      <c r="I271" s="5"/>
      <c r="L271" s="291"/>
      <c r="M271" s="291"/>
      <c r="N271" s="291"/>
    </row>
    <row r="272" spans="1:14" s="170" customFormat="1">
      <c r="A272" s="5"/>
      <c r="B272" s="343" t="s">
        <v>218</v>
      </c>
      <c r="C272" s="172" t="s">
        <v>262</v>
      </c>
      <c r="D272" s="246"/>
      <c r="E272" s="222"/>
      <c r="F272" s="246"/>
      <c r="G272" s="320"/>
      <c r="H272" s="213"/>
      <c r="I272" s="5"/>
      <c r="L272" s="291"/>
      <c r="M272" s="291"/>
      <c r="N272" s="291"/>
    </row>
    <row r="273" spans="1:14" s="170" customFormat="1">
      <c r="A273" s="5"/>
      <c r="B273" s="237" t="s">
        <v>220</v>
      </c>
      <c r="C273" s="4" t="s">
        <v>263</v>
      </c>
      <c r="D273" s="246"/>
      <c r="E273" s="222"/>
      <c r="F273" s="246"/>
      <c r="G273" s="320"/>
      <c r="H273" s="213"/>
      <c r="I273" s="5"/>
      <c r="L273" s="291"/>
      <c r="M273" s="291"/>
      <c r="N273" s="291"/>
    </row>
    <row r="274" spans="1:14" s="170" customFormat="1">
      <c r="A274" s="5"/>
      <c r="B274" s="211" t="s">
        <v>264</v>
      </c>
      <c r="C274" s="4" t="s">
        <v>265</v>
      </c>
      <c r="D274" s="246"/>
      <c r="E274" s="222"/>
      <c r="F274" s="246"/>
      <c r="G274" s="320"/>
      <c r="H274" s="213"/>
      <c r="I274" s="5"/>
      <c r="L274" s="291"/>
      <c r="M274" s="291"/>
      <c r="N274" s="291"/>
    </row>
    <row r="275" spans="1:14" s="170" customFormat="1">
      <c r="A275" s="5"/>
      <c r="B275" s="211" t="s">
        <v>266</v>
      </c>
      <c r="C275" s="4" t="s">
        <v>267</v>
      </c>
      <c r="D275" s="246"/>
      <c r="E275" s="222"/>
      <c r="F275" s="246"/>
      <c r="G275" s="320"/>
      <c r="H275" s="213"/>
      <c r="I275" s="5"/>
      <c r="L275" s="291"/>
      <c r="M275" s="291"/>
      <c r="N275" s="291"/>
    </row>
    <row r="276" spans="1:14" s="170" customFormat="1">
      <c r="A276" s="5"/>
      <c r="B276" s="211" t="s">
        <v>269</v>
      </c>
      <c r="C276" s="4" t="s">
        <v>268</v>
      </c>
      <c r="D276" s="246"/>
      <c r="E276" s="222"/>
      <c r="F276" s="246"/>
      <c r="G276" s="320"/>
      <c r="H276" s="213"/>
      <c r="I276" s="5"/>
      <c r="L276" s="291"/>
      <c r="M276" s="291"/>
      <c r="N276" s="291"/>
    </row>
    <row r="277" spans="1:14">
      <c r="B277" s="343" t="s">
        <v>270</v>
      </c>
      <c r="C277" s="389" t="s">
        <v>215</v>
      </c>
      <c r="D277" s="346"/>
      <c r="E277" s="347"/>
      <c r="F277" s="278">
        <f>D277-E277</f>
        <v>0</v>
      </c>
      <c r="G277" s="345"/>
      <c r="H277" s="347"/>
      <c r="I277" s="12"/>
    </row>
    <row r="278" spans="1:14" s="12" customFormat="1">
      <c r="A278" s="5"/>
      <c r="B278" s="211" t="s">
        <v>271</v>
      </c>
      <c r="C278" s="10" t="s">
        <v>217</v>
      </c>
      <c r="D278" s="340"/>
      <c r="E278" s="429"/>
      <c r="F278" s="278">
        <f>D278-E278</f>
        <v>0</v>
      </c>
      <c r="G278" s="341"/>
      <c r="H278" s="342"/>
      <c r="I278" s="5"/>
      <c r="L278" s="214"/>
      <c r="M278" s="214"/>
      <c r="N278" s="214"/>
    </row>
    <row r="279" spans="1:14">
      <c r="A279" s="16"/>
      <c r="B279" s="343" t="s">
        <v>272</v>
      </c>
      <c r="C279" s="11" t="s">
        <v>219</v>
      </c>
      <c r="D279" s="340"/>
      <c r="E279" s="429"/>
      <c r="F279" s="278">
        <v>0</v>
      </c>
      <c r="G279" s="341"/>
      <c r="H279" s="342"/>
    </row>
    <row r="280" spans="1:14">
      <c r="B280" s="237" t="s">
        <v>273</v>
      </c>
      <c r="C280" s="390" t="s">
        <v>221</v>
      </c>
      <c r="D280" s="391"/>
      <c r="E280" s="430"/>
      <c r="F280" s="392">
        <v>0</v>
      </c>
      <c r="G280" s="393"/>
      <c r="H280" s="394"/>
      <c r="I280" s="16"/>
    </row>
    <row r="281" spans="1:14" s="16" customFormat="1" ht="16.5" thickBot="1">
      <c r="A281" s="5"/>
      <c r="B281" s="224"/>
      <c r="C281" s="331" t="s">
        <v>130</v>
      </c>
      <c r="D281" s="353">
        <f>SUM(D269:D280)</f>
        <v>0</v>
      </c>
      <c r="E281" s="431">
        <f t="shared" ref="E281:F281" si="4">SUM(E269:E280)</f>
        <v>0</v>
      </c>
      <c r="F281" s="353">
        <f t="shared" si="4"/>
        <v>0</v>
      </c>
      <c r="G281" s="349"/>
      <c r="H281" s="313">
        <f>SUM(H269:H280)</f>
        <v>0</v>
      </c>
      <c r="I281" s="5"/>
      <c r="L281" s="244"/>
      <c r="M281" s="244"/>
      <c r="N281" s="244"/>
    </row>
    <row r="282" spans="1:14" ht="16.5" thickTop="1"/>
    <row r="284" spans="1:14" s="10" customFormat="1" ht="18.75">
      <c r="C284" s="396" t="s">
        <v>255</v>
      </c>
      <c r="G284" s="212"/>
      <c r="H284" s="212"/>
      <c r="L284" s="262"/>
      <c r="M284" s="262"/>
      <c r="N284" s="262"/>
    </row>
    <row r="285" spans="1:14" ht="16.5" thickBot="1">
      <c r="B285" s="61"/>
      <c r="C285" s="3"/>
    </row>
    <row r="286" spans="1:14" s="170" customFormat="1">
      <c r="B286" s="215"/>
      <c r="C286" s="175" t="s">
        <v>1</v>
      </c>
      <c r="D286" s="306" t="s">
        <v>3</v>
      </c>
      <c r="E286" s="263" t="s">
        <v>180</v>
      </c>
      <c r="F286" s="215" t="s">
        <v>181</v>
      </c>
      <c r="G286" s="315"/>
      <c r="H286" s="316" t="s">
        <v>3</v>
      </c>
      <c r="L286" s="291"/>
      <c r="M286" s="291"/>
      <c r="N286" s="291"/>
    </row>
    <row r="287" spans="1:14" s="170" customFormat="1">
      <c r="B287" s="211"/>
      <c r="C287" s="3"/>
      <c r="D287" s="269">
        <v>40999</v>
      </c>
      <c r="E287" s="179"/>
      <c r="F287" s="328"/>
      <c r="G287" s="336"/>
      <c r="H287" s="337">
        <v>40633</v>
      </c>
      <c r="L287" s="291"/>
      <c r="M287" s="291"/>
      <c r="N287" s="291"/>
    </row>
    <row r="288" spans="1:14" s="170" customFormat="1" ht="16.5" thickBot="1">
      <c r="B288" s="285"/>
      <c r="C288" s="182"/>
      <c r="D288" s="307" t="s">
        <v>128</v>
      </c>
      <c r="E288" s="183"/>
      <c r="F288" s="218"/>
      <c r="G288" s="318"/>
      <c r="H288" s="338" t="s">
        <v>128</v>
      </c>
      <c r="L288" s="291"/>
      <c r="M288" s="291"/>
      <c r="N288" s="291"/>
    </row>
    <row r="289" spans="1:14">
      <c r="B289" s="215"/>
      <c r="C289" s="352"/>
      <c r="D289" s="319"/>
      <c r="E289" s="98"/>
      <c r="F289" s="246"/>
      <c r="G289" s="320"/>
      <c r="H289" s="213"/>
    </row>
    <row r="290" spans="1:14">
      <c r="B290" s="211"/>
      <c r="C290" s="171" t="s">
        <v>193</v>
      </c>
      <c r="D290" s="246"/>
      <c r="E290" s="90"/>
      <c r="F290" s="246"/>
      <c r="G290" s="320"/>
      <c r="H290" s="213"/>
    </row>
    <row r="291" spans="1:14">
      <c r="B291" s="211" t="s">
        <v>186</v>
      </c>
      <c r="C291" s="3" t="s">
        <v>194</v>
      </c>
      <c r="D291" s="340"/>
      <c r="E291" s="339"/>
      <c r="F291" s="340"/>
      <c r="G291" s="341"/>
      <c r="H291" s="342"/>
    </row>
    <row r="292" spans="1:14">
      <c r="B292" s="211"/>
      <c r="C292" s="5" t="s">
        <v>195</v>
      </c>
      <c r="D292" s="340"/>
      <c r="E292" s="339">
        <f>D292</f>
        <v>0</v>
      </c>
      <c r="F292" s="278">
        <f>D292-E292</f>
        <v>0</v>
      </c>
      <c r="G292" s="341"/>
      <c r="H292" s="342"/>
    </row>
    <row r="293" spans="1:14">
      <c r="B293" s="211"/>
      <c r="C293" s="12" t="s">
        <v>196</v>
      </c>
      <c r="D293" s="340"/>
      <c r="E293" s="339">
        <f>D293</f>
        <v>0</v>
      </c>
      <c r="F293" s="340"/>
      <c r="G293" s="341"/>
      <c r="H293" s="342"/>
    </row>
    <row r="294" spans="1:14">
      <c r="B294" s="211"/>
      <c r="C294" s="12" t="s">
        <v>197</v>
      </c>
      <c r="D294" s="340"/>
      <c r="E294" s="339">
        <f>D294</f>
        <v>0</v>
      </c>
      <c r="F294" s="340"/>
      <c r="G294" s="341"/>
      <c r="H294" s="342"/>
    </row>
    <row r="295" spans="1:14">
      <c r="B295" s="211"/>
      <c r="C295" s="4"/>
      <c r="D295" s="340"/>
      <c r="E295" s="339"/>
      <c r="F295" s="340"/>
      <c r="G295" s="341"/>
      <c r="H295" s="342"/>
    </row>
    <row r="296" spans="1:14">
      <c r="B296" s="211"/>
      <c r="C296" s="4"/>
      <c r="D296" s="340"/>
      <c r="E296" s="339"/>
      <c r="F296" s="340"/>
      <c r="G296" s="341"/>
      <c r="H296" s="342"/>
    </row>
    <row r="297" spans="1:14">
      <c r="B297" s="211" t="s">
        <v>190</v>
      </c>
      <c r="C297" s="3" t="s">
        <v>198</v>
      </c>
      <c r="D297" s="340"/>
      <c r="E297" s="339"/>
      <c r="F297" s="340"/>
      <c r="G297" s="341"/>
      <c r="H297" s="342"/>
    </row>
    <row r="298" spans="1:14">
      <c r="B298" s="211"/>
      <c r="C298" s="5" t="s">
        <v>199</v>
      </c>
      <c r="D298" s="340"/>
      <c r="E298" s="339"/>
      <c r="F298" s="278">
        <f>D298-E298</f>
        <v>0</v>
      </c>
      <c r="G298" s="341"/>
      <c r="H298" s="342"/>
    </row>
    <row r="299" spans="1:14">
      <c r="B299" s="211"/>
      <c r="C299" s="5" t="s">
        <v>200</v>
      </c>
      <c r="D299" s="340"/>
      <c r="E299" s="339">
        <f>D299</f>
        <v>0</v>
      </c>
      <c r="F299" s="278">
        <f>D299-E299</f>
        <v>0</v>
      </c>
      <c r="G299" s="341"/>
      <c r="H299" s="342"/>
    </row>
    <row r="300" spans="1:14">
      <c r="B300" s="211"/>
      <c r="C300" s="5" t="s">
        <v>201</v>
      </c>
      <c r="D300" s="340"/>
      <c r="E300" s="339">
        <f>D300</f>
        <v>0</v>
      </c>
      <c r="F300" s="278">
        <f>D300-E300</f>
        <v>0</v>
      </c>
      <c r="G300" s="341"/>
      <c r="H300" s="342"/>
    </row>
    <row r="301" spans="1:14">
      <c r="B301" s="211"/>
      <c r="C301" s="4"/>
      <c r="D301" s="340"/>
      <c r="E301" s="339"/>
      <c r="F301" s="340"/>
      <c r="G301" s="341"/>
      <c r="H301" s="342"/>
    </row>
    <row r="302" spans="1:14" s="170" customFormat="1" ht="16.5" thickBot="1">
      <c r="B302" s="224"/>
      <c r="C302" s="224" t="s">
        <v>130</v>
      </c>
      <c r="D302" s="353">
        <f>SUM(D291:D301)</f>
        <v>0</v>
      </c>
      <c r="E302" s="353">
        <f>SUM(E291:E301)</f>
        <v>0</v>
      </c>
      <c r="F302" s="303">
        <f>SUM(F298:F301)</f>
        <v>0</v>
      </c>
      <c r="G302" s="354"/>
      <c r="H302" s="313">
        <f>SUM(H291:H301)</f>
        <v>0</v>
      </c>
      <c r="L302" s="291"/>
      <c r="M302" s="291"/>
      <c r="N302" s="291"/>
    </row>
    <row r="303" spans="1:14" ht="16.5" thickTop="1">
      <c r="B303" s="5"/>
      <c r="C303" s="10"/>
      <c r="D303" s="10"/>
      <c r="E303" s="10"/>
    </row>
    <row r="304" spans="1:14" ht="16.5" thickBot="1">
      <c r="A304" s="495"/>
      <c r="C304" s="503" t="s">
        <v>311</v>
      </c>
      <c r="D304" s="419"/>
      <c r="E304" s="419"/>
      <c r="F304" s="420"/>
      <c r="G304" s="420"/>
    </row>
    <row r="305" spans="1:14">
      <c r="A305" s="10"/>
      <c r="B305" s="496"/>
      <c r="C305" s="175" t="s">
        <v>1</v>
      </c>
      <c r="D305" s="497" t="s">
        <v>3</v>
      </c>
      <c r="E305" s="497" t="s">
        <v>3</v>
      </c>
      <c r="F305" s="251"/>
      <c r="G305" s="5"/>
      <c r="H305" s="5"/>
      <c r="J305" s="214"/>
      <c r="K305" s="214"/>
      <c r="M305" s="5"/>
      <c r="N305" s="5"/>
    </row>
    <row r="306" spans="1:14">
      <c r="A306" s="10"/>
      <c r="B306" s="422"/>
      <c r="C306" s="3"/>
      <c r="D306" s="421">
        <v>40999</v>
      </c>
      <c r="E306" s="421">
        <v>40633</v>
      </c>
      <c r="F306" s="251"/>
      <c r="G306" s="5"/>
      <c r="H306" s="5"/>
      <c r="J306" s="214"/>
      <c r="K306" s="214"/>
      <c r="M306" s="5"/>
      <c r="N306" s="5"/>
    </row>
    <row r="307" spans="1:14" ht="16.5" thickBot="1">
      <c r="A307" s="418"/>
      <c r="B307" s="285"/>
      <c r="C307" s="182"/>
      <c r="D307" s="498" t="s">
        <v>128</v>
      </c>
      <c r="E307" s="498" t="s">
        <v>128</v>
      </c>
      <c r="F307" s="251"/>
      <c r="G307" s="5"/>
      <c r="H307" s="5"/>
      <c r="J307" s="214"/>
      <c r="K307" s="214"/>
      <c r="M307" s="5"/>
      <c r="N307" s="5"/>
    </row>
    <row r="308" spans="1:14">
      <c r="A308" s="418"/>
      <c r="B308" s="211" t="s">
        <v>213</v>
      </c>
      <c r="C308" s="4" t="s">
        <v>303</v>
      </c>
      <c r="D308" s="500"/>
      <c r="E308" s="500"/>
      <c r="F308" s="251"/>
      <c r="G308" s="5"/>
      <c r="H308" s="5"/>
      <c r="J308" s="214"/>
      <c r="K308" s="214"/>
      <c r="M308" s="5"/>
      <c r="N308" s="5"/>
    </row>
    <row r="309" spans="1:14">
      <c r="A309" s="418"/>
      <c r="B309" s="211" t="s">
        <v>214</v>
      </c>
      <c r="C309" s="4" t="s">
        <v>304</v>
      </c>
      <c r="D309" s="500"/>
      <c r="E309" s="500"/>
      <c r="F309" s="251"/>
      <c r="G309" s="5"/>
      <c r="H309" s="5"/>
      <c r="J309" s="214"/>
      <c r="K309" s="214"/>
      <c r="M309" s="5"/>
      <c r="N309" s="5"/>
    </row>
    <row r="310" spans="1:14">
      <c r="A310" s="418"/>
      <c r="B310" s="211" t="s">
        <v>216</v>
      </c>
      <c r="C310" s="4" t="s">
        <v>305</v>
      </c>
      <c r="D310" s="500"/>
      <c r="E310" s="500"/>
      <c r="F310" s="251"/>
      <c r="G310" s="5"/>
      <c r="H310" s="5"/>
      <c r="J310" s="214"/>
      <c r="K310" s="214"/>
      <c r="M310" s="5"/>
      <c r="N310" s="5"/>
    </row>
    <row r="311" spans="1:14">
      <c r="A311" s="418"/>
      <c r="B311" s="211" t="s">
        <v>218</v>
      </c>
      <c r="C311" s="4" t="s">
        <v>306</v>
      </c>
      <c r="D311" s="500"/>
      <c r="E311" s="500"/>
      <c r="F311" s="251"/>
      <c r="G311" s="5"/>
      <c r="H311" s="5"/>
      <c r="J311" s="214"/>
      <c r="K311" s="214"/>
      <c r="M311" s="5"/>
      <c r="N311" s="5"/>
    </row>
    <row r="312" spans="1:14">
      <c r="A312" s="418"/>
      <c r="B312" s="211" t="s">
        <v>220</v>
      </c>
      <c r="C312" s="4" t="s">
        <v>307</v>
      </c>
      <c r="D312" s="500"/>
      <c r="E312" s="500"/>
      <c r="F312" s="251"/>
      <c r="G312" s="5"/>
      <c r="H312" s="5"/>
      <c r="J312" s="214"/>
      <c r="K312" s="214"/>
      <c r="M312" s="5"/>
      <c r="N312" s="5"/>
    </row>
    <row r="313" spans="1:14">
      <c r="A313" s="418"/>
      <c r="B313" s="211" t="s">
        <v>264</v>
      </c>
      <c r="C313" s="4" t="s">
        <v>308</v>
      </c>
      <c r="D313" s="423"/>
      <c r="E313" s="423"/>
      <c r="F313" s="251"/>
      <c r="G313" s="5"/>
      <c r="H313" s="5"/>
      <c r="J313" s="214"/>
      <c r="K313" s="214"/>
      <c r="M313" s="5"/>
      <c r="N313" s="5"/>
    </row>
    <row r="314" spans="1:14">
      <c r="A314" s="418"/>
      <c r="B314" s="211" t="s">
        <v>266</v>
      </c>
      <c r="C314" s="4" t="s">
        <v>309</v>
      </c>
      <c r="D314" s="423"/>
      <c r="E314" s="423"/>
      <c r="F314" s="251"/>
      <c r="G314" s="5"/>
      <c r="H314" s="5"/>
      <c r="J314" s="214"/>
      <c r="K314" s="214"/>
      <c r="M314" s="5"/>
      <c r="N314" s="5"/>
    </row>
    <row r="315" spans="1:14">
      <c r="A315" s="418"/>
      <c r="B315" s="211" t="s">
        <v>269</v>
      </c>
      <c r="C315" s="4" t="s">
        <v>252</v>
      </c>
      <c r="D315" s="423"/>
      <c r="E315" s="423"/>
      <c r="F315" s="251"/>
      <c r="G315" s="5"/>
      <c r="H315" s="5"/>
      <c r="J315" s="214"/>
      <c r="K315" s="214"/>
      <c r="M315" s="5"/>
      <c r="N315" s="5"/>
    </row>
    <row r="316" spans="1:14" ht="16.5" thickBot="1">
      <c r="A316" s="418"/>
      <c r="B316" s="224"/>
      <c r="C316" s="502" t="s">
        <v>130</v>
      </c>
      <c r="D316" s="424">
        <f>SUM(D313:D315)</f>
        <v>0</v>
      </c>
      <c r="E316" s="424">
        <f>SUM(E313:E315)</f>
        <v>0</v>
      </c>
      <c r="F316" s="251"/>
      <c r="G316" s="5"/>
      <c r="H316" s="5"/>
      <c r="J316" s="214"/>
      <c r="K316" s="214"/>
      <c r="M316" s="5"/>
      <c r="N316" s="5"/>
    </row>
    <row r="317" spans="1:14" ht="16.5" thickTop="1"/>
    <row r="319" spans="1:14" ht="18" thickBot="1">
      <c r="B319" s="61"/>
      <c r="C319" s="514" t="s">
        <v>320</v>
      </c>
      <c r="G319" s="304"/>
      <c r="H319" s="304"/>
    </row>
    <row r="320" spans="1:14">
      <c r="B320" s="215"/>
      <c r="C320" s="308" t="s">
        <v>275</v>
      </c>
      <c r="D320" s="414"/>
      <c r="E320" s="265" t="s">
        <v>3</v>
      </c>
      <c r="F320" s="316" t="s">
        <v>3</v>
      </c>
    </row>
    <row r="321" spans="2:8">
      <c r="B321" s="211"/>
      <c r="C321" s="512"/>
      <c r="D321" s="222"/>
      <c r="E321" s="269">
        <v>40999</v>
      </c>
      <c r="F321" s="337">
        <v>40633</v>
      </c>
    </row>
    <row r="322" spans="2:8" ht="16.5" thickBot="1">
      <c r="B322" s="285"/>
      <c r="C322" s="513"/>
      <c r="D322" s="520"/>
      <c r="E322" s="272" t="s">
        <v>128</v>
      </c>
      <c r="F322" s="338" t="s">
        <v>128</v>
      </c>
    </row>
    <row r="323" spans="2:8">
      <c r="B323" s="211"/>
      <c r="C323" s="267" t="s">
        <v>330</v>
      </c>
      <c r="D323" s="516"/>
      <c r="E323" s="403"/>
      <c r="F323" s="216"/>
    </row>
    <row r="324" spans="2:8">
      <c r="B324" s="211" t="s">
        <v>213</v>
      </c>
      <c r="C324" s="517" t="s">
        <v>322</v>
      </c>
      <c r="D324" s="518"/>
      <c r="E324" s="404"/>
      <c r="F324" s="508"/>
    </row>
    <row r="325" spans="2:8">
      <c r="B325" s="211" t="s">
        <v>214</v>
      </c>
      <c r="C325" s="512" t="s">
        <v>323</v>
      </c>
      <c r="D325" s="222"/>
      <c r="E325" s="505"/>
      <c r="F325" s="509"/>
    </row>
    <row r="326" spans="2:8">
      <c r="B326" s="211" t="s">
        <v>216</v>
      </c>
      <c r="C326" s="512" t="s">
        <v>327</v>
      </c>
      <c r="D326" s="222"/>
      <c r="E326" s="505"/>
      <c r="F326" s="509"/>
    </row>
    <row r="327" spans="2:8">
      <c r="B327" s="211" t="s">
        <v>218</v>
      </c>
      <c r="C327" s="90" t="s">
        <v>324</v>
      </c>
      <c r="D327" s="222"/>
      <c r="E327" s="505"/>
      <c r="F327" s="509"/>
    </row>
    <row r="328" spans="2:8">
      <c r="B328" s="211" t="s">
        <v>220</v>
      </c>
      <c r="C328" s="512" t="s">
        <v>328</v>
      </c>
      <c r="D328" s="222"/>
      <c r="E328" s="505"/>
      <c r="F328" s="509"/>
    </row>
    <row r="329" spans="2:8">
      <c r="B329" s="211" t="s">
        <v>264</v>
      </c>
      <c r="C329" s="512" t="s">
        <v>329</v>
      </c>
      <c r="D329" s="222"/>
      <c r="E329" s="505"/>
      <c r="F329" s="509"/>
    </row>
    <row r="330" spans="2:8">
      <c r="B330" s="211" t="s">
        <v>266</v>
      </c>
      <c r="C330" s="519" t="s">
        <v>325</v>
      </c>
      <c r="D330" s="222"/>
      <c r="E330" s="505"/>
      <c r="F330" s="509"/>
    </row>
    <row r="331" spans="2:8">
      <c r="B331" s="211" t="s">
        <v>269</v>
      </c>
      <c r="C331" s="519" t="s">
        <v>326</v>
      </c>
      <c r="D331" s="222"/>
      <c r="E331" s="505"/>
      <c r="F331" s="509"/>
    </row>
    <row r="332" spans="2:8" ht="16.5" thickBot="1">
      <c r="B332" s="224"/>
      <c r="C332" s="417" t="s">
        <v>130</v>
      </c>
      <c r="D332" s="228"/>
      <c r="E332" s="303">
        <f>SUM(E323:E331)</f>
        <v>0</v>
      </c>
      <c r="F332" s="313">
        <f>SUM(F323:F331)</f>
        <v>0</v>
      </c>
    </row>
    <row r="333" spans="2:8" ht="16.5" thickTop="1">
      <c r="B333" s="246"/>
      <c r="C333" s="335" t="s">
        <v>331</v>
      </c>
      <c r="D333" s="222"/>
      <c r="E333" s="278"/>
      <c r="F333" s="342"/>
    </row>
    <row r="334" spans="2:8">
      <c r="B334" s="246"/>
      <c r="C334" s="90" t="s">
        <v>332</v>
      </c>
      <c r="D334" s="222"/>
      <c r="E334" s="505">
        <f>E332</f>
        <v>0</v>
      </c>
      <c r="F334" s="509">
        <f>F332</f>
        <v>0</v>
      </c>
    </row>
    <row r="335" spans="2:8">
      <c r="B335" s="246"/>
      <c r="C335" s="90" t="s">
        <v>333</v>
      </c>
      <c r="D335" s="222"/>
      <c r="E335" s="505"/>
      <c r="F335" s="509"/>
    </row>
    <row r="336" spans="2:8" ht="16.5" thickBot="1">
      <c r="B336" s="224"/>
      <c r="C336" s="417" t="s">
        <v>130</v>
      </c>
      <c r="D336" s="228"/>
      <c r="E336" s="303">
        <f>SUM(E324:E335)</f>
        <v>0</v>
      </c>
      <c r="F336" s="313">
        <f>SUM(F324:F335)</f>
        <v>0</v>
      </c>
      <c r="G336" s="5"/>
      <c r="H336" s="5"/>
    </row>
    <row r="337" spans="2:11" ht="16.5" thickTop="1">
      <c r="B337" s="61"/>
      <c r="C337" s="4"/>
      <c r="G337" s="304"/>
      <c r="H337" s="304"/>
    </row>
    <row r="338" spans="2:11">
      <c r="B338" s="511"/>
      <c r="C338" s="600"/>
      <c r="D338" s="600"/>
      <c r="E338" s="600"/>
      <c r="F338" s="600"/>
      <c r="G338" s="600"/>
      <c r="H338" s="600"/>
      <c r="I338" s="600"/>
      <c r="J338" s="600"/>
      <c r="K338" s="600"/>
    </row>
    <row r="339" spans="2:11">
      <c r="B339" s="511"/>
      <c r="C339" s="494"/>
      <c r="D339" s="494"/>
      <c r="E339" s="494"/>
      <c r="F339" s="494"/>
      <c r="G339" s="494"/>
      <c r="H339" s="494"/>
      <c r="I339" s="494"/>
      <c r="J339" s="494"/>
      <c r="K339" s="494"/>
    </row>
    <row r="340" spans="2:11" ht="18" thickBot="1">
      <c r="B340" s="61"/>
      <c r="C340" s="514" t="s">
        <v>321</v>
      </c>
      <c r="G340" s="304"/>
      <c r="H340" s="304"/>
    </row>
    <row r="341" spans="2:11">
      <c r="B341" s="215"/>
      <c r="C341" s="308" t="s">
        <v>275</v>
      </c>
      <c r="D341" s="99"/>
      <c r="E341" s="265" t="s">
        <v>3</v>
      </c>
      <c r="F341" s="265" t="s">
        <v>3</v>
      </c>
    </row>
    <row r="342" spans="2:11">
      <c r="B342" s="211"/>
      <c r="C342" s="512"/>
      <c r="D342" s="10"/>
      <c r="E342" s="269">
        <v>40999</v>
      </c>
      <c r="F342" s="269">
        <v>40633</v>
      </c>
    </row>
    <row r="343" spans="2:11" ht="16.5" thickBot="1">
      <c r="B343" s="285"/>
      <c r="C343" s="513"/>
      <c r="D343" s="507"/>
      <c r="E343" s="272" t="s">
        <v>128</v>
      </c>
      <c r="F343" s="272" t="s">
        <v>128</v>
      </c>
    </row>
    <row r="344" spans="2:11">
      <c r="B344" s="211"/>
      <c r="C344" s="97" t="s">
        <v>315</v>
      </c>
      <c r="D344" s="10"/>
      <c r="E344" s="310"/>
      <c r="F344" s="310"/>
    </row>
    <row r="345" spans="2:11">
      <c r="B345" s="211"/>
      <c r="C345" s="5" t="s">
        <v>316</v>
      </c>
      <c r="D345" s="10"/>
      <c r="E345" s="278"/>
      <c r="F345" s="278"/>
    </row>
    <row r="346" spans="2:11">
      <c r="B346" s="211"/>
      <c r="C346" s="506" t="s">
        <v>317</v>
      </c>
      <c r="D346" s="10"/>
      <c r="E346" s="278"/>
      <c r="F346" s="278"/>
    </row>
    <row r="347" spans="2:11">
      <c r="B347" s="211"/>
      <c r="C347" s="506" t="s">
        <v>318</v>
      </c>
      <c r="D347" s="10"/>
      <c r="E347" s="278"/>
      <c r="F347" s="278"/>
    </row>
    <row r="348" spans="2:11">
      <c r="B348" s="211"/>
      <c r="C348" s="506" t="s">
        <v>319</v>
      </c>
      <c r="D348" s="10"/>
      <c r="E348" s="278"/>
      <c r="F348" s="278"/>
    </row>
    <row r="349" spans="2:11">
      <c r="B349" s="211"/>
      <c r="E349" s="278"/>
      <c r="F349" s="278"/>
    </row>
    <row r="350" spans="2:11" ht="16.5" thickBot="1">
      <c r="B350" s="224"/>
      <c r="C350" s="417" t="s">
        <v>130</v>
      </c>
      <c r="D350" s="368"/>
      <c r="E350" s="303">
        <f>SUM(E344:E349)</f>
        <v>0</v>
      </c>
      <c r="F350" s="313">
        <f>SUM(F344:F349)</f>
        <v>0</v>
      </c>
    </row>
    <row r="351" spans="2:11" ht="16.5" thickTop="1"/>
    <row r="354" spans="2:8" ht="18" thickBot="1">
      <c r="B354" s="432"/>
      <c r="C354" s="523" t="s">
        <v>375</v>
      </c>
      <c r="D354" s="6"/>
      <c r="E354" s="6"/>
      <c r="F354" s="6"/>
      <c r="G354" s="504"/>
      <c r="H354" s="504"/>
    </row>
    <row r="355" spans="2:8">
      <c r="B355" s="215"/>
      <c r="C355" s="308" t="s">
        <v>275</v>
      </c>
      <c r="D355" s="99"/>
      <c r="E355" s="99"/>
      <c r="F355" s="414"/>
      <c r="G355" s="265" t="s">
        <v>3</v>
      </c>
      <c r="H355" s="265" t="s">
        <v>3</v>
      </c>
    </row>
    <row r="356" spans="2:8">
      <c r="B356" s="211"/>
      <c r="C356" s="512"/>
      <c r="D356" s="10"/>
      <c r="E356" s="10"/>
      <c r="F356" s="222"/>
      <c r="G356" s="269">
        <v>40999</v>
      </c>
      <c r="H356" s="269">
        <v>40633</v>
      </c>
    </row>
    <row r="357" spans="2:8" ht="16.5" thickBot="1">
      <c r="B357" s="285"/>
      <c r="C357" s="513"/>
      <c r="D357" s="507"/>
      <c r="E357" s="102"/>
      <c r="F357" s="426"/>
      <c r="G357" s="272" t="s">
        <v>128</v>
      </c>
      <c r="H357" s="272" t="s">
        <v>128</v>
      </c>
    </row>
    <row r="358" spans="2:8">
      <c r="B358" s="211"/>
      <c r="C358" s="512"/>
      <c r="D358" s="10"/>
      <c r="E358" s="10"/>
      <c r="F358" s="222"/>
      <c r="G358" s="310"/>
      <c r="H358" s="342"/>
    </row>
    <row r="359" spans="2:8">
      <c r="B359" s="211"/>
      <c r="C359" s="601" t="s">
        <v>335</v>
      </c>
      <c r="D359" s="602"/>
      <c r="E359" s="602"/>
      <c r="F359" s="603"/>
      <c r="G359" s="278"/>
      <c r="H359" s="342"/>
    </row>
    <row r="360" spans="2:8">
      <c r="B360" s="211" t="s">
        <v>177</v>
      </c>
      <c r="C360" s="537" t="s">
        <v>336</v>
      </c>
      <c r="D360" s="357"/>
      <c r="E360" s="357"/>
      <c r="F360" s="538"/>
      <c r="G360" s="278"/>
      <c r="H360" s="342"/>
    </row>
    <row r="361" spans="2:8">
      <c r="B361" s="211" t="s">
        <v>183</v>
      </c>
      <c r="C361" s="537" t="s">
        <v>337</v>
      </c>
      <c r="D361" s="357"/>
      <c r="E361" s="357"/>
      <c r="F361" s="538"/>
      <c r="G361" s="278"/>
      <c r="H361" s="342"/>
    </row>
    <row r="362" spans="2:8">
      <c r="B362" s="211" t="s">
        <v>202</v>
      </c>
      <c r="C362" s="537" t="s">
        <v>338</v>
      </c>
      <c r="D362" s="357"/>
      <c r="E362" s="357"/>
      <c r="F362" s="538"/>
      <c r="G362" s="278"/>
      <c r="H362" s="342"/>
    </row>
    <row r="363" spans="2:8">
      <c r="B363" s="211"/>
      <c r="C363" s="512"/>
      <c r="D363" s="10"/>
      <c r="E363" s="10"/>
      <c r="F363" s="222"/>
      <c r="G363" s="278"/>
      <c r="H363" s="342"/>
    </row>
    <row r="364" spans="2:8" ht="16.5" thickBot="1">
      <c r="B364" s="515"/>
      <c r="C364" s="539" t="s">
        <v>130</v>
      </c>
      <c r="D364" s="540"/>
      <c r="E364" s="540"/>
      <c r="F364" s="541"/>
      <c r="G364" s="303">
        <f>SUM(G358:G363)</f>
        <v>0</v>
      </c>
      <c r="H364" s="303">
        <f>SUM(H358:H363)</f>
        <v>0</v>
      </c>
    </row>
    <row r="365" spans="2:8">
      <c r="B365" s="61"/>
      <c r="C365" s="4"/>
      <c r="G365" s="304"/>
      <c r="H365" s="304"/>
    </row>
    <row r="366" spans="2:8" ht="18" thickBot="1">
      <c r="B366" s="61"/>
      <c r="C366" s="523" t="s">
        <v>376</v>
      </c>
      <c r="G366" s="304"/>
      <c r="H366" s="304"/>
    </row>
    <row r="367" spans="2:8">
      <c r="B367" s="215"/>
      <c r="C367" s="229" t="s">
        <v>1</v>
      </c>
      <c r="D367" s="414"/>
      <c r="E367" s="316" t="s">
        <v>3</v>
      </c>
      <c r="F367" s="265" t="s">
        <v>3</v>
      </c>
    </row>
    <row r="368" spans="2:8">
      <c r="B368" s="211"/>
      <c r="C368" s="512"/>
      <c r="D368" s="222"/>
      <c r="E368" s="337">
        <v>40999</v>
      </c>
      <c r="F368" s="269">
        <v>40633</v>
      </c>
    </row>
    <row r="369" spans="2:8" ht="16.5" thickBot="1">
      <c r="B369" s="285"/>
      <c r="C369" s="513"/>
      <c r="D369" s="426"/>
      <c r="E369" s="338" t="s">
        <v>128</v>
      </c>
      <c r="F369" s="272" t="s">
        <v>128</v>
      </c>
    </row>
    <row r="370" spans="2:8">
      <c r="B370" s="211"/>
      <c r="C370" s="512"/>
      <c r="D370" s="222"/>
      <c r="E370" s="398"/>
      <c r="F370" s="508"/>
    </row>
    <row r="371" spans="2:8">
      <c r="B371" s="211"/>
      <c r="C371" s="542" t="s">
        <v>339</v>
      </c>
      <c r="D371" s="518"/>
      <c r="E371" s="342"/>
      <c r="F371" s="342"/>
    </row>
    <row r="372" spans="2:8">
      <c r="B372" s="211" t="s">
        <v>177</v>
      </c>
      <c r="C372" s="537" t="s">
        <v>340</v>
      </c>
      <c r="D372" s="538"/>
      <c r="E372" s="342"/>
      <c r="F372" s="342"/>
    </row>
    <row r="373" spans="2:8">
      <c r="B373" s="211" t="s">
        <v>186</v>
      </c>
      <c r="C373" s="543" t="s">
        <v>312</v>
      </c>
      <c r="D373" s="538"/>
      <c r="E373" s="509"/>
      <c r="F373" s="509"/>
    </row>
    <row r="374" spans="2:8">
      <c r="B374" s="211" t="s">
        <v>190</v>
      </c>
      <c r="C374" s="543" t="s">
        <v>313</v>
      </c>
      <c r="D374" s="538"/>
      <c r="E374" s="342"/>
      <c r="F374" s="342"/>
    </row>
    <row r="375" spans="2:8">
      <c r="B375" s="211"/>
      <c r="C375" s="537" t="s">
        <v>341</v>
      </c>
      <c r="D375" s="538"/>
      <c r="E375" s="342"/>
      <c r="F375" s="278"/>
    </row>
    <row r="376" spans="2:8">
      <c r="B376" s="211"/>
      <c r="C376" s="537"/>
      <c r="D376" s="538"/>
      <c r="E376" s="509">
        <f>E374-E375</f>
        <v>0</v>
      </c>
      <c r="F376" s="505">
        <f>F374-F375</f>
        <v>0</v>
      </c>
    </row>
    <row r="377" spans="2:8">
      <c r="B377" s="211" t="s">
        <v>183</v>
      </c>
      <c r="C377" s="537" t="s">
        <v>342</v>
      </c>
      <c r="D377" s="538"/>
      <c r="E377" s="509"/>
      <c r="F377" s="509"/>
    </row>
    <row r="378" spans="2:8">
      <c r="B378" s="211"/>
      <c r="C378" s="512"/>
      <c r="D378" s="222"/>
      <c r="E378" s="342"/>
      <c r="F378" s="342"/>
    </row>
    <row r="379" spans="2:8" ht="16.5" thickBot="1">
      <c r="B379" s="224"/>
      <c r="C379" s="417" t="s">
        <v>130</v>
      </c>
      <c r="D379" s="524"/>
      <c r="E379" s="313">
        <f>E377+E373+E372</f>
        <v>0</v>
      </c>
      <c r="F379" s="303">
        <f>F377+F373+F372</f>
        <v>0</v>
      </c>
    </row>
    <row r="380" spans="2:8" ht="16.5" thickTop="1">
      <c r="B380" s="211"/>
      <c r="C380" s="544" t="s">
        <v>172</v>
      </c>
      <c r="D380" s="538"/>
      <c r="E380" s="509"/>
      <c r="F380" s="509"/>
    </row>
    <row r="381" spans="2:8">
      <c r="B381" s="211"/>
      <c r="C381" s="545" t="s">
        <v>180</v>
      </c>
      <c r="D381" s="538"/>
      <c r="E381" s="509"/>
      <c r="F381" s="509"/>
    </row>
    <row r="382" spans="2:8">
      <c r="B382" s="211"/>
      <c r="C382" s="545" t="s">
        <v>181</v>
      </c>
      <c r="D382" s="538"/>
      <c r="E382" s="509"/>
      <c r="F382" s="509"/>
    </row>
    <row r="383" spans="2:8" ht="16.5" thickBot="1">
      <c r="B383" s="285"/>
      <c r="C383" s="546"/>
      <c r="D383" s="547"/>
      <c r="E383" s="527"/>
      <c r="F383" s="527"/>
    </row>
    <row r="384" spans="2:8">
      <c r="B384" s="61"/>
      <c r="C384" s="357"/>
      <c r="D384" s="357"/>
      <c r="E384" s="357"/>
      <c r="F384" s="357"/>
      <c r="G384" s="409"/>
      <c r="H384" s="409"/>
    </row>
    <row r="385" spans="2:8">
      <c r="B385" s="61" t="s">
        <v>314</v>
      </c>
      <c r="C385" s="357" t="s">
        <v>343</v>
      </c>
      <c r="D385" s="357"/>
      <c r="E385" s="357"/>
      <c r="F385" s="357"/>
      <c r="G385" s="409"/>
      <c r="H385" s="409"/>
    </row>
    <row r="386" spans="2:8">
      <c r="B386" s="61"/>
      <c r="C386" s="357"/>
      <c r="D386" s="357"/>
      <c r="E386" s="357"/>
      <c r="F386" s="357"/>
      <c r="G386" s="409"/>
      <c r="H386" s="409"/>
    </row>
    <row r="387" spans="2:8" ht="18" thickBot="1">
      <c r="B387" s="61"/>
      <c r="C387" s="523" t="s">
        <v>377</v>
      </c>
      <c r="G387" s="304"/>
      <c r="H387" s="304"/>
    </row>
    <row r="388" spans="2:8">
      <c r="B388" s="215"/>
      <c r="C388" s="175" t="s">
        <v>1</v>
      </c>
      <c r="D388" s="99"/>
      <c r="E388" s="99"/>
      <c r="F388" s="99"/>
      <c r="G388" s="265" t="s">
        <v>3</v>
      </c>
      <c r="H388" s="265" t="s">
        <v>3</v>
      </c>
    </row>
    <row r="389" spans="2:8">
      <c r="B389" s="211"/>
      <c r="C389" s="4"/>
      <c r="D389" s="10"/>
      <c r="E389" s="10"/>
      <c r="F389" s="10"/>
      <c r="G389" s="269">
        <v>40999</v>
      </c>
      <c r="H389" s="269">
        <v>40633</v>
      </c>
    </row>
    <row r="390" spans="2:8" ht="16.5" thickBot="1">
      <c r="B390" s="285"/>
      <c r="C390" s="334"/>
      <c r="D390" s="102"/>
      <c r="E390" s="102"/>
      <c r="F390" s="102"/>
      <c r="G390" s="272" t="s">
        <v>128</v>
      </c>
      <c r="H390" s="272" t="s">
        <v>128</v>
      </c>
    </row>
    <row r="391" spans="2:8">
      <c r="B391" s="211"/>
      <c r="C391" s="4"/>
      <c r="D391" s="10"/>
      <c r="E391" s="10"/>
      <c r="F391" s="10"/>
      <c r="G391" s="404"/>
      <c r="H391" s="508"/>
    </row>
    <row r="392" spans="2:8">
      <c r="B392" s="343" t="s">
        <v>27</v>
      </c>
      <c r="C392" s="433" t="s">
        <v>372</v>
      </c>
      <c r="D392" s="11"/>
      <c r="E392" s="11"/>
      <c r="F392" s="11"/>
      <c r="G392" s="521"/>
      <c r="H392" s="522"/>
    </row>
    <row r="393" spans="2:8">
      <c r="B393" s="343"/>
      <c r="C393" s="528" t="s">
        <v>344</v>
      </c>
      <c r="D393" s="11"/>
      <c r="E393" s="11"/>
      <c r="F393" s="11"/>
      <c r="G393" s="521"/>
      <c r="H393" s="522"/>
    </row>
    <row r="394" spans="2:8">
      <c r="B394" s="343"/>
      <c r="C394" s="526" t="s">
        <v>345</v>
      </c>
      <c r="D394" s="11"/>
      <c r="E394" s="11"/>
      <c r="F394" s="11"/>
      <c r="G394" s="521"/>
      <c r="H394" s="522"/>
    </row>
    <row r="395" spans="2:8">
      <c r="B395" s="343"/>
      <c r="C395" s="604" t="s">
        <v>346</v>
      </c>
      <c r="D395" s="604"/>
      <c r="E395" s="604"/>
      <c r="F395" s="11"/>
      <c r="G395" s="521"/>
      <c r="H395" s="508"/>
    </row>
    <row r="396" spans="2:8">
      <c r="B396" s="343"/>
      <c r="C396" s="529" t="s">
        <v>347</v>
      </c>
      <c r="D396" s="11"/>
      <c r="E396" s="11"/>
      <c r="F396" s="11"/>
      <c r="G396" s="521"/>
      <c r="H396" s="522"/>
    </row>
    <row r="397" spans="2:8">
      <c r="B397" s="343"/>
      <c r="C397" s="525" t="s">
        <v>348</v>
      </c>
      <c r="D397" s="11"/>
      <c r="E397" s="11"/>
      <c r="F397" s="11"/>
      <c r="G397" s="521"/>
      <c r="H397" s="508"/>
    </row>
    <row r="398" spans="2:8">
      <c r="B398" s="343"/>
      <c r="C398" s="530" t="s">
        <v>349</v>
      </c>
      <c r="D398" s="11"/>
      <c r="E398" s="11"/>
      <c r="F398" s="11"/>
      <c r="G398" s="521"/>
      <c r="H398" s="522"/>
    </row>
    <row r="399" spans="2:8">
      <c r="B399" s="343"/>
      <c r="C399" s="376" t="s">
        <v>350</v>
      </c>
      <c r="D399" s="598" t="s">
        <v>351</v>
      </c>
      <c r="E399" s="598"/>
      <c r="F399" s="11"/>
      <c r="G399" s="404"/>
      <c r="H399" s="508"/>
    </row>
    <row r="400" spans="2:8">
      <c r="B400" s="343"/>
      <c r="C400" s="376"/>
      <c r="D400" s="531"/>
      <c r="E400" s="11"/>
      <c r="F400" s="11"/>
      <c r="G400" s="404"/>
      <c r="H400" s="508"/>
    </row>
    <row r="401" spans="2:8">
      <c r="B401" s="343"/>
      <c r="C401" s="376"/>
      <c r="D401" s="531"/>
      <c r="E401" s="11"/>
      <c r="F401" s="11"/>
      <c r="G401" s="404"/>
      <c r="H401" s="508"/>
    </row>
    <row r="402" spans="2:8">
      <c r="B402" s="343"/>
      <c r="C402" s="376"/>
      <c r="D402" s="531"/>
      <c r="E402" s="11"/>
      <c r="F402" s="11"/>
      <c r="G402" s="404"/>
      <c r="H402" s="508"/>
    </row>
    <row r="403" spans="2:8">
      <c r="B403" s="343"/>
      <c r="C403" s="376" t="s">
        <v>352</v>
      </c>
      <c r="D403" s="531"/>
      <c r="E403" s="11"/>
      <c r="F403" s="11"/>
      <c r="G403" s="404"/>
      <c r="H403" s="508"/>
    </row>
    <row r="404" spans="2:8">
      <c r="B404" s="343"/>
      <c r="C404" s="376"/>
      <c r="D404" s="531"/>
      <c r="E404" s="11"/>
      <c r="F404" s="11"/>
      <c r="G404" s="404"/>
      <c r="H404" s="508"/>
    </row>
    <row r="405" spans="2:8">
      <c r="B405" s="343"/>
      <c r="C405" s="376" t="s">
        <v>353</v>
      </c>
      <c r="D405" s="531"/>
      <c r="E405" s="11"/>
      <c r="F405" s="11"/>
      <c r="G405" s="404"/>
      <c r="H405" s="508"/>
    </row>
    <row r="406" spans="2:8">
      <c r="B406" s="343"/>
      <c r="C406" s="376" t="s">
        <v>354</v>
      </c>
      <c r="D406" s="531"/>
      <c r="E406" s="11"/>
      <c r="F406" s="11"/>
      <c r="G406" s="404"/>
      <c r="H406" s="508"/>
    </row>
    <row r="407" spans="2:8">
      <c r="B407" s="343"/>
      <c r="C407" s="376" t="s">
        <v>355</v>
      </c>
      <c r="D407" s="532"/>
      <c r="E407" s="533"/>
      <c r="F407" s="11"/>
      <c r="G407" s="404"/>
      <c r="H407" s="508"/>
    </row>
    <row r="408" spans="2:8">
      <c r="B408" s="343"/>
      <c r="C408" s="528" t="s">
        <v>356</v>
      </c>
      <c r="D408" s="11"/>
      <c r="E408" s="531"/>
      <c r="F408" s="11"/>
      <c r="G408" s="404"/>
      <c r="H408" s="508"/>
    </row>
    <row r="409" spans="2:8">
      <c r="B409" s="343"/>
      <c r="C409" s="376" t="s">
        <v>357</v>
      </c>
      <c r="D409" s="11"/>
      <c r="E409" s="531"/>
      <c r="F409" s="11"/>
      <c r="G409" s="404"/>
      <c r="H409" s="508"/>
    </row>
    <row r="410" spans="2:8">
      <c r="B410" s="343"/>
      <c r="C410" s="376" t="s">
        <v>358</v>
      </c>
      <c r="D410" s="11"/>
      <c r="E410" s="531"/>
      <c r="F410" s="11"/>
      <c r="G410" s="404"/>
      <c r="H410" s="508"/>
    </row>
    <row r="411" spans="2:8">
      <c r="B411" s="343" t="s">
        <v>52</v>
      </c>
      <c r="C411" s="433" t="s">
        <v>373</v>
      </c>
      <c r="D411" s="11"/>
      <c r="E411" s="11"/>
      <c r="F411" s="11"/>
      <c r="G411" s="404"/>
      <c r="H411" s="508"/>
    </row>
    <row r="412" spans="2:8">
      <c r="B412" s="343"/>
      <c r="C412" s="376" t="s">
        <v>359</v>
      </c>
      <c r="D412" s="11"/>
      <c r="E412" s="11"/>
      <c r="F412" s="11"/>
      <c r="G412" s="521"/>
      <c r="H412" s="522"/>
    </row>
    <row r="413" spans="2:8">
      <c r="B413" s="343"/>
      <c r="C413" s="376" t="s">
        <v>360</v>
      </c>
      <c r="D413" s="11"/>
      <c r="E413" s="11"/>
      <c r="F413" s="11"/>
      <c r="G413" s="521"/>
      <c r="H413" s="522"/>
    </row>
    <row r="414" spans="2:8">
      <c r="B414" s="343" t="s">
        <v>60</v>
      </c>
      <c r="C414" s="433" t="s">
        <v>374</v>
      </c>
      <c r="D414" s="11"/>
      <c r="E414" s="11"/>
      <c r="F414" s="11"/>
      <c r="G414" s="521"/>
      <c r="H414" s="522"/>
    </row>
    <row r="415" spans="2:8">
      <c r="B415" s="343" t="s">
        <v>163</v>
      </c>
      <c r="C415" s="433" t="s">
        <v>310</v>
      </c>
      <c r="D415" s="11"/>
      <c r="E415" s="11"/>
      <c r="F415" s="11"/>
      <c r="G415" s="521"/>
      <c r="H415" s="522"/>
    </row>
    <row r="416" spans="2:8" ht="16.5" thickBot="1">
      <c r="B416" s="549"/>
      <c r="C416" s="158" t="s">
        <v>130</v>
      </c>
      <c r="D416" s="534"/>
      <c r="E416" s="534"/>
      <c r="F416" s="534"/>
      <c r="G416" s="535">
        <f>SUM(G391:G415)</f>
        <v>0</v>
      </c>
      <c r="H416" s="535">
        <f>SUM(H391:H415)</f>
        <v>0</v>
      </c>
    </row>
    <row r="417" spans="2:8" ht="16.5" thickTop="1">
      <c r="B417" s="61"/>
      <c r="C417" s="4"/>
      <c r="G417" s="304"/>
      <c r="H417" s="304"/>
    </row>
    <row r="418" spans="2:8" ht="18" thickBot="1">
      <c r="B418" s="61"/>
      <c r="C418" s="523" t="s">
        <v>378</v>
      </c>
      <c r="G418" s="304"/>
      <c r="H418" s="304"/>
    </row>
    <row r="419" spans="2:8">
      <c r="B419" s="215"/>
      <c r="C419" s="175" t="s">
        <v>1</v>
      </c>
      <c r="D419" s="99"/>
      <c r="E419" s="99"/>
      <c r="F419" s="99"/>
      <c r="G419" s="265" t="s">
        <v>3</v>
      </c>
      <c r="H419" s="265" t="s">
        <v>3</v>
      </c>
    </row>
    <row r="420" spans="2:8">
      <c r="B420" s="211"/>
      <c r="C420" s="4"/>
      <c r="D420" s="10"/>
      <c r="E420" s="10"/>
      <c r="F420" s="10"/>
      <c r="G420" s="269">
        <v>40999</v>
      </c>
      <c r="H420" s="269">
        <v>40633</v>
      </c>
    </row>
    <row r="421" spans="2:8" ht="16.5" thickBot="1">
      <c r="B421" s="285"/>
      <c r="C421" s="334"/>
      <c r="D421" s="102"/>
      <c r="E421" s="102"/>
      <c r="F421" s="102"/>
      <c r="G421" s="272" t="s">
        <v>128</v>
      </c>
      <c r="H421" s="272" t="s">
        <v>128</v>
      </c>
    </row>
    <row r="422" spans="2:8">
      <c r="B422" s="211"/>
      <c r="C422" s="4"/>
      <c r="D422" s="10"/>
      <c r="E422" s="10"/>
      <c r="F422" s="10"/>
      <c r="G422" s="278"/>
      <c r="H422" s="342"/>
    </row>
    <row r="423" spans="2:8">
      <c r="B423" s="211"/>
      <c r="C423" s="599" t="s">
        <v>361</v>
      </c>
      <c r="D423" s="599"/>
      <c r="E423" s="599"/>
      <c r="F423" s="599"/>
      <c r="G423" s="278"/>
      <c r="H423" s="342"/>
    </row>
    <row r="424" spans="2:8">
      <c r="B424" s="211"/>
      <c r="C424" s="3" t="s">
        <v>362</v>
      </c>
      <c r="D424" s="10"/>
      <c r="E424" s="10"/>
      <c r="F424" s="10"/>
      <c r="G424" s="505"/>
      <c r="H424" s="509">
        <f>'[1]Previous Year Regroupings'!C441</f>
        <v>0</v>
      </c>
    </row>
    <row r="425" spans="2:8">
      <c r="B425" s="211"/>
      <c r="C425" s="3" t="s">
        <v>363</v>
      </c>
      <c r="D425" s="10"/>
      <c r="E425" s="10"/>
      <c r="F425" s="10"/>
      <c r="G425" s="278"/>
      <c r="H425" s="342"/>
    </row>
    <row r="426" spans="2:8">
      <c r="B426" s="211"/>
      <c r="C426" s="4" t="s">
        <v>364</v>
      </c>
      <c r="D426" s="10"/>
      <c r="E426" s="10"/>
      <c r="F426" s="10"/>
      <c r="G426" s="278"/>
      <c r="H426" s="342">
        <f>'[1]Previous Year Regroupings'!C443</f>
        <v>0</v>
      </c>
    </row>
    <row r="427" spans="2:8">
      <c r="B427" s="246"/>
      <c r="C427" s="506" t="s">
        <v>365</v>
      </c>
      <c r="D427" s="10"/>
      <c r="E427" s="10"/>
      <c r="F427" s="10"/>
      <c r="G427" s="278"/>
      <c r="H427" s="342">
        <f>'[1]Previous Year Regroupings'!C444</f>
        <v>0</v>
      </c>
    </row>
    <row r="428" spans="2:8">
      <c r="B428" s="246"/>
      <c r="C428" s="506" t="s">
        <v>366</v>
      </c>
      <c r="D428" s="10"/>
      <c r="E428" s="10"/>
      <c r="F428" s="10"/>
      <c r="G428" s="278"/>
      <c r="H428" s="342">
        <f>'[1]Previous Year Regroupings'!C445</f>
        <v>0</v>
      </c>
    </row>
    <row r="429" spans="2:8">
      <c r="B429" s="246"/>
      <c r="C429" s="4" t="s">
        <v>367</v>
      </c>
      <c r="D429" s="10"/>
      <c r="E429" s="10"/>
      <c r="F429" s="10"/>
      <c r="G429" s="278"/>
      <c r="H429" s="509">
        <f>'[1]Previous Year Regroupings'!C446</f>
        <v>0</v>
      </c>
    </row>
    <row r="430" spans="2:8">
      <c r="B430" s="246"/>
      <c r="C430" s="4" t="s">
        <v>368</v>
      </c>
      <c r="D430" s="10"/>
      <c r="E430" s="10"/>
      <c r="F430" s="10"/>
      <c r="G430" s="278"/>
      <c r="H430" s="342">
        <f>'[1]Previous Year Regroupings'!C447</f>
        <v>0</v>
      </c>
    </row>
    <row r="431" spans="2:8">
      <c r="B431" s="211"/>
      <c r="C431" s="4" t="s">
        <v>369</v>
      </c>
      <c r="D431" s="10"/>
      <c r="E431" s="10"/>
      <c r="F431" s="10"/>
      <c r="G431" s="278"/>
      <c r="H431" s="342"/>
    </row>
    <row r="432" spans="2:8">
      <c r="B432" s="211"/>
      <c r="C432" s="4"/>
      <c r="D432" s="10"/>
      <c r="E432" s="10"/>
      <c r="F432" s="10"/>
      <c r="G432" s="510">
        <f>SUM(G426:G431)</f>
        <v>0</v>
      </c>
      <c r="H432" s="510">
        <f>SUM(H426:H431)</f>
        <v>0</v>
      </c>
    </row>
    <row r="433" spans="2:8">
      <c r="B433" s="211"/>
      <c r="C433" s="548" t="s">
        <v>312</v>
      </c>
      <c r="D433" s="10"/>
      <c r="E433" s="10"/>
      <c r="F433" s="10"/>
      <c r="G433" s="278">
        <f>G432</f>
        <v>0</v>
      </c>
      <c r="H433" s="342">
        <f>H432</f>
        <v>0</v>
      </c>
    </row>
    <row r="434" spans="2:8">
      <c r="B434" s="211"/>
      <c r="C434" s="548" t="s">
        <v>313</v>
      </c>
      <c r="D434" s="10"/>
      <c r="E434" s="10"/>
      <c r="F434" s="10"/>
      <c r="G434" s="505">
        <f>G432-G433</f>
        <v>0</v>
      </c>
      <c r="H434" s="536">
        <v>0</v>
      </c>
    </row>
    <row r="435" spans="2:8">
      <c r="B435" s="211"/>
      <c r="C435" s="526" t="s">
        <v>341</v>
      </c>
      <c r="D435" s="10"/>
      <c r="E435" s="10"/>
      <c r="F435" s="10"/>
      <c r="G435" s="505">
        <v>0</v>
      </c>
      <c r="H435" s="536">
        <v>0</v>
      </c>
    </row>
    <row r="436" spans="2:8" ht="16.5" thickBot="1">
      <c r="B436" s="224"/>
      <c r="C436" s="158" t="s">
        <v>130</v>
      </c>
      <c r="D436" s="368"/>
      <c r="E436" s="368"/>
      <c r="F436" s="368"/>
      <c r="G436" s="303">
        <f>SUM(G433:G435)</f>
        <v>0</v>
      </c>
      <c r="H436" s="303">
        <f>SUM(H433:H435)</f>
        <v>0</v>
      </c>
    </row>
    <row r="437" spans="2:8" ht="16.5" thickTop="1">
      <c r="B437" s="61"/>
      <c r="C437" s="4"/>
      <c r="D437" s="10"/>
      <c r="E437" s="10"/>
      <c r="F437" s="10"/>
      <c r="G437" s="395"/>
      <c r="H437" s="395"/>
    </row>
    <row r="438" spans="2:8" ht="18" thickBot="1">
      <c r="B438" s="61"/>
      <c r="C438" s="523" t="s">
        <v>379</v>
      </c>
      <c r="G438" s="304"/>
      <c r="H438" s="304"/>
    </row>
    <row r="439" spans="2:8">
      <c r="B439" s="319"/>
      <c r="C439" s="175" t="s">
        <v>1</v>
      </c>
      <c r="D439" s="99"/>
      <c r="E439" s="265" t="s">
        <v>3</v>
      </c>
      <c r="F439" s="265" t="s">
        <v>3</v>
      </c>
    </row>
    <row r="440" spans="2:8">
      <c r="B440" s="246"/>
      <c r="C440" s="10"/>
      <c r="D440" s="10"/>
      <c r="E440" s="269">
        <v>40999</v>
      </c>
      <c r="F440" s="269">
        <v>40633</v>
      </c>
    </row>
    <row r="441" spans="2:8" ht="16.5" thickBot="1">
      <c r="B441" s="499"/>
      <c r="C441" s="102"/>
      <c r="D441" s="102"/>
      <c r="E441" s="272" t="s">
        <v>128</v>
      </c>
      <c r="F441" s="272" t="s">
        <v>128</v>
      </c>
    </row>
    <row r="442" spans="2:8">
      <c r="B442" s="246"/>
      <c r="C442" s="10"/>
      <c r="D442" s="10"/>
      <c r="E442" s="278"/>
      <c r="F442" s="342"/>
    </row>
    <row r="443" spans="2:8">
      <c r="B443" s="246"/>
      <c r="C443" s="10" t="s">
        <v>370</v>
      </c>
      <c r="D443" s="10"/>
      <c r="E443" s="278">
        <f>'[1]Trial Grouping'!D824</f>
        <v>0</v>
      </c>
      <c r="F443" s="342">
        <f>'[1]Previous Year Regroupings'!C457</f>
        <v>0</v>
      </c>
    </row>
    <row r="444" spans="2:8">
      <c r="B444" s="246"/>
      <c r="C444" s="179" t="s">
        <v>371</v>
      </c>
      <c r="D444" s="10"/>
      <c r="E444" s="278"/>
      <c r="F444" s="342"/>
    </row>
    <row r="445" spans="2:8" ht="16.5" thickBot="1">
      <c r="B445" s="501"/>
      <c r="C445" s="158" t="s">
        <v>130</v>
      </c>
      <c r="D445" s="368"/>
      <c r="E445" s="303">
        <f>SUM(E443:E444)</f>
        <v>0</v>
      </c>
      <c r="F445" s="303">
        <f>SUM(F443:F444)</f>
        <v>0</v>
      </c>
    </row>
    <row r="446" spans="2:8" ht="16.5" thickTop="1"/>
    <row r="449" spans="2:8" ht="18" thickBot="1">
      <c r="C449" s="661" t="s">
        <v>447</v>
      </c>
      <c r="G449" s="304"/>
      <c r="H449" s="304"/>
    </row>
    <row r="450" spans="2:8">
      <c r="B450" s="556"/>
      <c r="C450" s="175" t="s">
        <v>1</v>
      </c>
      <c r="D450" s="99"/>
      <c r="E450" s="662" t="s">
        <v>380</v>
      </c>
      <c r="F450" s="618" t="s">
        <v>380</v>
      </c>
    </row>
    <row r="451" spans="2:8">
      <c r="B451" s="266"/>
      <c r="C451" s="10"/>
      <c r="D451" s="10"/>
      <c r="E451" s="200" t="s">
        <v>381</v>
      </c>
      <c r="F451" s="617" t="s">
        <v>381</v>
      </c>
    </row>
    <row r="452" spans="2:8" ht="16.5" thickBot="1">
      <c r="B452" s="557"/>
      <c r="C452" s="102"/>
      <c r="D452" s="102"/>
      <c r="E452" s="663" t="s">
        <v>382</v>
      </c>
      <c r="F452" s="619" t="s">
        <v>383</v>
      </c>
    </row>
    <row r="453" spans="2:8">
      <c r="B453" s="266"/>
      <c r="C453" s="10"/>
      <c r="D453" s="10"/>
      <c r="E453" s="618"/>
      <c r="F453" s="618"/>
    </row>
    <row r="454" spans="2:8">
      <c r="B454" s="266" t="s">
        <v>384</v>
      </c>
      <c r="C454" s="179" t="s">
        <v>385</v>
      </c>
      <c r="D454" s="10"/>
      <c r="E454" s="620"/>
      <c r="F454" s="620"/>
    </row>
    <row r="455" spans="2:8">
      <c r="B455" s="266" t="s">
        <v>177</v>
      </c>
      <c r="C455" s="174"/>
      <c r="D455" s="10"/>
      <c r="E455" s="278"/>
      <c r="F455" s="278"/>
    </row>
    <row r="456" spans="2:8">
      <c r="B456" s="266" t="s">
        <v>183</v>
      </c>
      <c r="C456" s="174"/>
      <c r="D456" s="10"/>
      <c r="E456" s="278"/>
      <c r="F456" s="278"/>
    </row>
    <row r="457" spans="2:8">
      <c r="B457" s="266" t="s">
        <v>202</v>
      </c>
      <c r="C457" s="174"/>
      <c r="D457" s="10"/>
      <c r="E457" s="278"/>
      <c r="F457" s="278"/>
    </row>
    <row r="458" spans="2:8">
      <c r="B458" s="266"/>
      <c r="C458" s="10" t="s">
        <v>386</v>
      </c>
      <c r="D458" s="10"/>
      <c r="E458" s="278"/>
      <c r="F458" s="278"/>
    </row>
    <row r="459" spans="2:8">
      <c r="B459" s="621"/>
      <c r="C459" s="622" t="s">
        <v>387</v>
      </c>
      <c r="D459" s="623"/>
      <c r="E459" s="510">
        <f>E455+E456+E457-E458</f>
        <v>0</v>
      </c>
      <c r="F459" s="510">
        <f>F455+F456+F457-F458</f>
        <v>0</v>
      </c>
    </row>
    <row r="460" spans="2:8">
      <c r="B460" s="266"/>
      <c r="C460" s="10"/>
      <c r="D460" s="10"/>
      <c r="E460" s="278"/>
      <c r="F460" s="278"/>
    </row>
    <row r="461" spans="2:8">
      <c r="B461" s="266" t="s">
        <v>388</v>
      </c>
      <c r="C461" s="179" t="s">
        <v>389</v>
      </c>
      <c r="D461" s="10"/>
      <c r="E461" s="278"/>
      <c r="F461" s="278"/>
    </row>
    <row r="462" spans="2:8">
      <c r="B462" s="266" t="s">
        <v>177</v>
      </c>
      <c r="C462" s="294"/>
      <c r="D462" s="10"/>
      <c r="E462" s="278"/>
      <c r="F462" s="278"/>
    </row>
    <row r="463" spans="2:8">
      <c r="B463" s="266" t="s">
        <v>183</v>
      </c>
      <c r="C463" s="294"/>
      <c r="D463" s="10"/>
      <c r="E463" s="278"/>
      <c r="F463" s="278"/>
    </row>
    <row r="464" spans="2:8">
      <c r="B464" s="266" t="s">
        <v>183</v>
      </c>
      <c r="C464" s="294"/>
      <c r="D464" s="10"/>
      <c r="E464" s="278"/>
      <c r="F464" s="278"/>
    </row>
    <row r="465" spans="2:8">
      <c r="B465" s="266" t="s">
        <v>183</v>
      </c>
      <c r="C465" s="294"/>
      <c r="D465" s="10"/>
      <c r="E465" s="278"/>
      <c r="F465" s="278"/>
    </row>
    <row r="466" spans="2:8">
      <c r="B466" s="621"/>
      <c r="C466" s="623" t="s">
        <v>390</v>
      </c>
      <c r="D466" s="192"/>
      <c r="E466" s="510">
        <f>SUM(E462:E465)</f>
        <v>0</v>
      </c>
      <c r="F466" s="510">
        <f>SUM(F462:F465)</f>
        <v>0</v>
      </c>
    </row>
    <row r="467" spans="2:8" ht="5.25" customHeight="1">
      <c r="B467" s="266"/>
      <c r="C467" s="10"/>
      <c r="D467" s="10"/>
      <c r="E467" s="278"/>
      <c r="F467" s="278"/>
    </row>
    <row r="468" spans="2:8" ht="16.5" thickBot="1">
      <c r="B468" s="331"/>
      <c r="C468" s="158" t="s">
        <v>130</v>
      </c>
      <c r="D468" s="368"/>
      <c r="E468" s="303">
        <f>E466+E459</f>
        <v>0</v>
      </c>
      <c r="F468" s="303">
        <f>F466+F459</f>
        <v>0</v>
      </c>
    </row>
    <row r="469" spans="2:8" ht="16.5" thickTop="1"/>
    <row r="470" spans="2:8" ht="18" thickBot="1">
      <c r="C470" s="661" t="s">
        <v>448</v>
      </c>
    </row>
    <row r="471" spans="2:8">
      <c r="B471" s="556"/>
      <c r="C471" s="175" t="s">
        <v>1</v>
      </c>
      <c r="D471" s="414"/>
      <c r="E471" s="664" t="s">
        <v>380</v>
      </c>
      <c r="F471" s="626" t="s">
        <v>380</v>
      </c>
    </row>
    <row r="472" spans="2:8">
      <c r="B472" s="266"/>
      <c r="C472" s="10"/>
      <c r="D472" s="222"/>
      <c r="E472" s="666" t="s">
        <v>381</v>
      </c>
      <c r="F472" s="617" t="s">
        <v>381</v>
      </c>
    </row>
    <row r="473" spans="2:8" ht="16.5" thickBot="1">
      <c r="B473" s="557"/>
      <c r="C473" s="102"/>
      <c r="D473" s="426"/>
      <c r="E473" s="665" t="s">
        <v>382</v>
      </c>
      <c r="F473" s="628" t="s">
        <v>383</v>
      </c>
    </row>
    <row r="474" spans="2:8">
      <c r="B474" s="266"/>
      <c r="C474" s="294"/>
      <c r="D474" s="222"/>
      <c r="E474" s="213"/>
      <c r="F474" s="213"/>
    </row>
    <row r="475" spans="2:8">
      <c r="B475" s="333" t="s">
        <v>177</v>
      </c>
      <c r="C475" s="294" t="s">
        <v>391</v>
      </c>
      <c r="D475" s="222"/>
      <c r="E475" s="213"/>
      <c r="F475" s="213"/>
    </row>
    <row r="476" spans="2:8">
      <c r="B476" s="333" t="s">
        <v>183</v>
      </c>
      <c r="C476" s="629" t="s">
        <v>392</v>
      </c>
      <c r="D476" s="630"/>
      <c r="E476" s="243"/>
      <c r="F476" s="243"/>
    </row>
    <row r="477" spans="2:8" ht="16.5" thickBot="1">
      <c r="B477" s="331"/>
      <c r="C477" s="158" t="s">
        <v>130</v>
      </c>
      <c r="D477" s="524"/>
      <c r="E477" s="312">
        <f>SUM(E475:E476)</f>
        <v>0</v>
      </c>
      <c r="F477" s="312">
        <f>SUM(F475:F476)</f>
        <v>0</v>
      </c>
    </row>
    <row r="478" spans="2:8" ht="16.5" thickTop="1"/>
    <row r="479" spans="2:8">
      <c r="B479" s="631"/>
      <c r="C479" s="616"/>
      <c r="D479" s="624"/>
      <c r="E479" s="624"/>
      <c r="F479" s="624"/>
      <c r="G479" s="624"/>
      <c r="H479" s="624"/>
    </row>
    <row r="480" spans="2:8" ht="17.25">
      <c r="C480" s="667" t="s">
        <v>449</v>
      </c>
      <c r="D480" s="632"/>
      <c r="E480" s="632"/>
    </row>
    <row r="481" spans="2:7" ht="16.5" thickBot="1">
      <c r="C481" s="632"/>
      <c r="D481" s="632"/>
      <c r="E481" s="632"/>
    </row>
    <row r="482" spans="2:7">
      <c r="B482" s="556"/>
      <c r="C482" s="175" t="s">
        <v>1</v>
      </c>
      <c r="D482" s="633"/>
      <c r="E482" s="626" t="s">
        <v>380</v>
      </c>
      <c r="F482" s="626" t="s">
        <v>380</v>
      </c>
    </row>
    <row r="483" spans="2:7">
      <c r="B483" s="266"/>
      <c r="C483" s="632"/>
      <c r="D483" s="632"/>
      <c r="E483" s="372" t="s">
        <v>381</v>
      </c>
      <c r="F483" s="617" t="s">
        <v>381</v>
      </c>
    </row>
    <row r="484" spans="2:7" ht="16.5" thickBot="1">
      <c r="B484" s="557"/>
      <c r="C484" s="634"/>
      <c r="D484" s="634"/>
      <c r="E484" s="628" t="s">
        <v>382</v>
      </c>
      <c r="F484" s="628" t="s">
        <v>383</v>
      </c>
    </row>
    <row r="485" spans="2:7">
      <c r="B485" s="266"/>
      <c r="C485" s="174" t="s">
        <v>393</v>
      </c>
      <c r="D485" s="10"/>
      <c r="E485" s="203">
        <v>0</v>
      </c>
      <c r="F485" s="330">
        <v>0</v>
      </c>
    </row>
    <row r="486" spans="2:7">
      <c r="B486" s="266"/>
      <c r="C486" s="174" t="s">
        <v>394</v>
      </c>
      <c r="D486" s="10"/>
      <c r="E486" s="190">
        <f>E489-E485+E488</f>
        <v>0</v>
      </c>
      <c r="F486" s="190">
        <f>F489-F485+F488</f>
        <v>0</v>
      </c>
    </row>
    <row r="487" spans="2:7">
      <c r="B487" s="266"/>
      <c r="C487" s="174"/>
      <c r="D487" s="10"/>
      <c r="E487" s="203"/>
      <c r="F487" s="330"/>
    </row>
    <row r="488" spans="2:7">
      <c r="B488" s="266"/>
      <c r="C488" s="174" t="s">
        <v>395</v>
      </c>
      <c r="D488" s="10"/>
      <c r="E488" s="203">
        <v>0</v>
      </c>
      <c r="F488" s="330">
        <v>0</v>
      </c>
    </row>
    <row r="489" spans="2:7" ht="16.5" thickBot="1">
      <c r="B489" s="331"/>
      <c r="C489" s="635" t="s">
        <v>450</v>
      </c>
      <c r="D489" s="207"/>
      <c r="E489" s="208"/>
      <c r="F489" s="312"/>
    </row>
    <row r="490" spans="2:7" ht="16.5" thickTop="1"/>
    <row r="493" spans="2:7" ht="17.25">
      <c r="C493" s="661" t="s">
        <v>451</v>
      </c>
      <c r="D493" s="170"/>
      <c r="E493" s="170"/>
      <c r="F493" s="170"/>
      <c r="G493" s="615"/>
    </row>
    <row r="494" spans="2:7" ht="16.5" thickBot="1">
      <c r="C494" s="636"/>
      <c r="D494" s="170"/>
      <c r="E494" s="170"/>
      <c r="F494" s="170"/>
      <c r="G494" s="615"/>
    </row>
    <row r="495" spans="2:7">
      <c r="B495" s="556"/>
      <c r="C495" s="175" t="s">
        <v>1</v>
      </c>
      <c r="D495" s="176"/>
      <c r="E495" s="668" t="s">
        <v>380</v>
      </c>
      <c r="F495" s="626" t="s">
        <v>380</v>
      </c>
    </row>
    <row r="496" spans="2:7">
      <c r="B496" s="266"/>
      <c r="C496" s="636"/>
      <c r="D496" s="179"/>
      <c r="E496" s="200" t="s">
        <v>381</v>
      </c>
      <c r="F496" s="617" t="s">
        <v>381</v>
      </c>
    </row>
    <row r="497" spans="2:6" ht="16.5" thickBot="1">
      <c r="B497" s="557"/>
      <c r="C497" s="637"/>
      <c r="D497" s="183"/>
      <c r="E497" s="669" t="s">
        <v>382</v>
      </c>
      <c r="F497" s="628" t="s">
        <v>383</v>
      </c>
    </row>
    <row r="498" spans="2:6">
      <c r="B498" s="266"/>
      <c r="C498" s="636"/>
      <c r="D498" s="179"/>
      <c r="E498" s="638"/>
      <c r="F498" s="639"/>
    </row>
    <row r="499" spans="2:6">
      <c r="B499" s="266"/>
      <c r="C499" s="59" t="s">
        <v>393</v>
      </c>
      <c r="D499" s="357"/>
      <c r="E499" s="190"/>
      <c r="F499" s="639"/>
    </row>
    <row r="500" spans="2:6">
      <c r="B500" s="266"/>
      <c r="C500" s="174"/>
      <c r="D500" s="357"/>
      <c r="E500" s="190"/>
      <c r="F500" s="639"/>
    </row>
    <row r="501" spans="2:6">
      <c r="B501" s="266"/>
      <c r="C501" s="357" t="s">
        <v>396</v>
      </c>
      <c r="D501" s="10"/>
      <c r="E501" s="640">
        <f>F507</f>
        <v>0</v>
      </c>
      <c r="F501" s="639"/>
    </row>
    <row r="502" spans="2:6">
      <c r="B502" s="266"/>
      <c r="C502" s="357" t="s">
        <v>397</v>
      </c>
      <c r="D502" s="10"/>
      <c r="E502" s="640">
        <v>0</v>
      </c>
      <c r="F502" s="639"/>
    </row>
    <row r="503" spans="2:6">
      <c r="B503" s="266"/>
      <c r="C503" s="357" t="s">
        <v>398</v>
      </c>
      <c r="D503" s="10"/>
      <c r="E503" s="640">
        <f>F509</f>
        <v>0</v>
      </c>
      <c r="F503" s="641"/>
    </row>
    <row r="504" spans="2:6">
      <c r="B504" s="266"/>
      <c r="C504" s="174"/>
      <c r="D504" s="357"/>
      <c r="E504" s="642">
        <f>SUM(E501:E503)</f>
        <v>0</v>
      </c>
      <c r="F504" s="643">
        <f>SUM(F501:F503)</f>
        <v>0</v>
      </c>
    </row>
    <row r="505" spans="2:6">
      <c r="B505" s="266"/>
      <c r="C505" s="59" t="s">
        <v>395</v>
      </c>
      <c r="D505" s="357"/>
      <c r="E505" s="640"/>
      <c r="F505" s="639"/>
    </row>
    <row r="506" spans="2:6">
      <c r="B506" s="266"/>
      <c r="C506" s="174"/>
      <c r="D506" s="357"/>
      <c r="E506" s="640"/>
      <c r="F506" s="639"/>
    </row>
    <row r="507" spans="2:6">
      <c r="B507" s="266"/>
      <c r="C507" s="357" t="s">
        <v>396</v>
      </c>
      <c r="D507" s="10"/>
      <c r="E507" s="640">
        <f>'[1]Trial Grouping'!D561</f>
        <v>0</v>
      </c>
      <c r="F507" s="641"/>
    </row>
    <row r="508" spans="2:6">
      <c r="B508" s="266"/>
      <c r="C508" s="357" t="s">
        <v>397</v>
      </c>
      <c r="D508" s="10"/>
      <c r="E508" s="640">
        <v>0</v>
      </c>
      <c r="F508" s="639"/>
    </row>
    <row r="509" spans="2:6">
      <c r="B509" s="266"/>
      <c r="C509" s="357" t="s">
        <v>398</v>
      </c>
      <c r="D509" s="10"/>
      <c r="E509" s="640">
        <f>'[1]Trial Grouping'!D563</f>
        <v>0</v>
      </c>
      <c r="F509" s="641"/>
    </row>
    <row r="510" spans="2:6">
      <c r="B510" s="266"/>
      <c r="C510" s="174"/>
      <c r="D510" s="357"/>
      <c r="E510" s="642">
        <f>SUM(E507:E509)</f>
        <v>0</v>
      </c>
      <c r="F510" s="643">
        <f>SUM(F507:F509)</f>
        <v>0</v>
      </c>
    </row>
    <row r="511" spans="2:6">
      <c r="B511" s="266"/>
      <c r="C511" s="174"/>
      <c r="D511" s="357"/>
      <c r="E511" s="640">
        <f>E504-E510</f>
        <v>0</v>
      </c>
      <c r="F511" s="640">
        <f>F504-F510</f>
        <v>0</v>
      </c>
    </row>
    <row r="512" spans="2:6">
      <c r="B512" s="266"/>
      <c r="C512" s="174" t="s">
        <v>399</v>
      </c>
      <c r="D512" s="644"/>
      <c r="E512" s="645"/>
      <c r="F512" s="645"/>
    </row>
    <row r="513" spans="2:6" ht="16.5" thickBot="1">
      <c r="B513" s="331"/>
      <c r="C513" s="368"/>
      <c r="D513" s="368"/>
      <c r="E513" s="208">
        <f>E511+E512</f>
        <v>0</v>
      </c>
      <c r="F513" s="208">
        <f>F511+F512</f>
        <v>0</v>
      </c>
    </row>
    <row r="514" spans="2:6" ht="16.5" thickTop="1"/>
    <row r="516" spans="2:6" ht="17.25">
      <c r="C516" s="661" t="s">
        <v>452</v>
      </c>
    </row>
    <row r="517" spans="2:6" ht="16.5" thickBot="1"/>
    <row r="518" spans="2:6">
      <c r="B518" s="556"/>
      <c r="C518" s="175" t="s">
        <v>1</v>
      </c>
      <c r="D518" s="99"/>
      <c r="E518" s="668" t="s">
        <v>380</v>
      </c>
      <c r="F518" s="626" t="s">
        <v>380</v>
      </c>
    </row>
    <row r="519" spans="2:6">
      <c r="B519" s="266"/>
      <c r="C519" s="10"/>
      <c r="D519" s="10"/>
      <c r="E519" s="200" t="s">
        <v>381</v>
      </c>
      <c r="F519" s="617" t="s">
        <v>381</v>
      </c>
    </row>
    <row r="520" spans="2:6" ht="16.5" thickBot="1">
      <c r="B520" s="557"/>
      <c r="C520" s="102"/>
      <c r="D520" s="102"/>
      <c r="E520" s="669" t="s">
        <v>382</v>
      </c>
      <c r="F520" s="628" t="s">
        <v>383</v>
      </c>
    </row>
    <row r="521" spans="2:6">
      <c r="B521" s="266"/>
      <c r="C521" s="10"/>
      <c r="D521" s="10"/>
      <c r="E521" s="186"/>
      <c r="F521" s="213"/>
    </row>
    <row r="522" spans="2:6">
      <c r="B522" s="266"/>
      <c r="C522" s="174" t="s">
        <v>400</v>
      </c>
      <c r="D522" s="10"/>
      <c r="E522" s="190">
        <f>'[1]Trial Grouping'!C936</f>
        <v>0</v>
      </c>
      <c r="F522" s="213">
        <f>'[1]Previous Year Regroupings'!C567</f>
        <v>0</v>
      </c>
    </row>
    <row r="523" spans="2:6">
      <c r="B523" s="266"/>
      <c r="C523" s="174" t="s">
        <v>401</v>
      </c>
      <c r="D523" s="10"/>
      <c r="E523" s="190">
        <f>'[1]Trial Grouping'!C937</f>
        <v>0</v>
      </c>
      <c r="F523" s="213">
        <f>'[1]Previous Year Regroupings'!C568</f>
        <v>0</v>
      </c>
    </row>
    <row r="524" spans="2:6">
      <c r="B524" s="266"/>
      <c r="C524" s="174" t="s">
        <v>402</v>
      </c>
      <c r="D524" s="10"/>
      <c r="E524" s="190">
        <f>'[1]Trial Grouping'!C938</f>
        <v>0</v>
      </c>
      <c r="F524" s="213">
        <f>'[1]Previous Year Regroupings'!C569</f>
        <v>0</v>
      </c>
    </row>
    <row r="525" spans="2:6">
      <c r="B525" s="266"/>
      <c r="C525" s="10"/>
      <c r="D525" s="10"/>
      <c r="E525" s="190"/>
      <c r="F525" s="213"/>
    </row>
    <row r="526" spans="2:6" ht="16.5" thickBot="1">
      <c r="B526" s="331"/>
      <c r="C526" s="158" t="s">
        <v>130</v>
      </c>
      <c r="D526" s="207"/>
      <c r="E526" s="208">
        <f>SUM(E522:E525)</f>
        <v>0</v>
      </c>
      <c r="F526" s="208">
        <f>SUM(F522:F525)</f>
        <v>0</v>
      </c>
    </row>
    <row r="527" spans="2:6" ht="16.5" thickTop="1"/>
    <row r="528" spans="2:6" ht="18" thickBot="1">
      <c r="C528" s="661" t="s">
        <v>453</v>
      </c>
    </row>
    <row r="529" spans="2:8">
      <c r="B529" s="556"/>
      <c r="C529" s="175" t="s">
        <v>1</v>
      </c>
      <c r="D529" s="99"/>
      <c r="E529" s="668" t="s">
        <v>380</v>
      </c>
      <c r="F529" s="626" t="s">
        <v>380</v>
      </c>
      <c r="G529" s="5"/>
      <c r="H529" s="5"/>
    </row>
    <row r="530" spans="2:8">
      <c r="B530" s="266"/>
      <c r="C530" s="636"/>
      <c r="D530" s="10"/>
      <c r="E530" s="200" t="s">
        <v>381</v>
      </c>
      <c r="F530" s="617" t="s">
        <v>381</v>
      </c>
      <c r="G530" s="5"/>
      <c r="H530" s="5"/>
    </row>
    <row r="531" spans="2:8" ht="16.5" thickBot="1">
      <c r="B531" s="557"/>
      <c r="C531" s="637"/>
      <c r="D531" s="102"/>
      <c r="E531" s="669" t="s">
        <v>382</v>
      </c>
      <c r="F531" s="628" t="s">
        <v>383</v>
      </c>
      <c r="G531" s="5"/>
      <c r="H531" s="5"/>
    </row>
    <row r="532" spans="2:8">
      <c r="B532" s="266"/>
      <c r="C532" s="636"/>
      <c r="D532" s="10"/>
      <c r="E532" s="190"/>
      <c r="F532" s="213"/>
      <c r="G532" s="5"/>
      <c r="H532" s="5"/>
    </row>
    <row r="533" spans="2:8">
      <c r="B533" s="266"/>
      <c r="C533" s="174" t="s">
        <v>403</v>
      </c>
      <c r="D533" s="10"/>
      <c r="E533" s="190"/>
      <c r="F533" s="213"/>
      <c r="G533" s="5"/>
      <c r="H533" s="5"/>
    </row>
    <row r="534" spans="2:8">
      <c r="B534" s="266"/>
      <c r="C534" s="357" t="s">
        <v>404</v>
      </c>
      <c r="D534" s="10"/>
      <c r="E534" s="640"/>
      <c r="F534" s="641"/>
      <c r="G534" s="5"/>
      <c r="H534" s="5"/>
    </row>
    <row r="535" spans="2:8">
      <c r="B535" s="266"/>
      <c r="C535" s="357" t="s">
        <v>405</v>
      </c>
      <c r="D535" s="10"/>
      <c r="E535" s="640"/>
      <c r="F535" s="641"/>
      <c r="G535" s="5"/>
      <c r="H535" s="5"/>
    </row>
    <row r="536" spans="2:8">
      <c r="B536" s="266"/>
      <c r="C536" s="357" t="s">
        <v>406</v>
      </c>
      <c r="D536" s="10"/>
      <c r="E536" s="640"/>
      <c r="F536" s="641"/>
      <c r="G536" s="5"/>
      <c r="H536" s="5"/>
    </row>
    <row r="537" spans="2:8">
      <c r="B537" s="266"/>
      <c r="C537" s="357" t="s">
        <v>407</v>
      </c>
      <c r="D537" s="10"/>
      <c r="E537" s="640"/>
      <c r="F537" s="646"/>
      <c r="G537" s="5"/>
      <c r="H537" s="5"/>
    </row>
    <row r="538" spans="2:8">
      <c r="B538" s="266"/>
      <c r="C538" s="357"/>
      <c r="D538" s="10"/>
      <c r="E538" s="647">
        <f>SUM(E534:E537)</f>
        <v>0</v>
      </c>
      <c r="F538" s="648">
        <f>SUM(F534:F537)</f>
        <v>0</v>
      </c>
      <c r="G538" s="5"/>
      <c r="H538" s="5"/>
    </row>
    <row r="539" spans="2:8">
      <c r="B539" s="266"/>
      <c r="C539" s="174" t="s">
        <v>408</v>
      </c>
      <c r="D539" s="10"/>
      <c r="E539" s="640"/>
      <c r="F539" s="641"/>
      <c r="G539" s="5"/>
      <c r="H539" s="5"/>
    </row>
    <row r="540" spans="2:8" ht="16.5" thickBot="1">
      <c r="B540" s="331"/>
      <c r="C540" s="158" t="s">
        <v>130</v>
      </c>
      <c r="D540" s="368"/>
      <c r="E540" s="649">
        <f>E538+E539</f>
        <v>0</v>
      </c>
      <c r="F540" s="649">
        <f>F538+F539</f>
        <v>0</v>
      </c>
      <c r="G540" s="5"/>
      <c r="H540" s="5"/>
    </row>
    <row r="541" spans="2:8" ht="16.5" thickTop="1"/>
    <row r="545" spans="2:8" ht="17.25">
      <c r="B545" s="97"/>
      <c r="C545" s="661" t="s">
        <v>454</v>
      </c>
      <c r="D545" s="97"/>
      <c r="E545" s="97"/>
      <c r="F545" s="97"/>
      <c r="G545" s="97"/>
      <c r="H545" s="97"/>
    </row>
    <row r="546" spans="2:8" ht="16.5" thickBot="1"/>
    <row r="547" spans="2:8">
      <c r="B547" s="556"/>
      <c r="C547" s="175" t="s">
        <v>1</v>
      </c>
      <c r="D547" s="99"/>
      <c r="E547" s="670" t="s">
        <v>380</v>
      </c>
      <c r="F547" s="626" t="s">
        <v>380</v>
      </c>
    </row>
    <row r="548" spans="2:8">
      <c r="B548" s="266"/>
      <c r="C548" s="10"/>
      <c r="D548" s="10"/>
      <c r="E548" s="200" t="s">
        <v>381</v>
      </c>
      <c r="F548" s="617" t="s">
        <v>381</v>
      </c>
    </row>
    <row r="549" spans="2:8" ht="16.5" thickBot="1">
      <c r="B549" s="557"/>
      <c r="C549" s="102"/>
      <c r="D549" s="102"/>
      <c r="E549" s="671" t="s">
        <v>382</v>
      </c>
      <c r="F549" s="628" t="s">
        <v>383</v>
      </c>
    </row>
    <row r="550" spans="2:8">
      <c r="B550" s="266"/>
      <c r="C550" s="10"/>
      <c r="D550" s="10"/>
      <c r="E550" s="650"/>
      <c r="F550" s="186"/>
    </row>
    <row r="551" spans="2:8">
      <c r="B551" s="266"/>
      <c r="C551" s="249" t="s">
        <v>409</v>
      </c>
      <c r="D551" s="10"/>
      <c r="E551" s="320"/>
      <c r="F551" s="190"/>
    </row>
    <row r="552" spans="2:8">
      <c r="B552" s="266"/>
      <c r="C552" s="249" t="s">
        <v>410</v>
      </c>
      <c r="D552" s="10"/>
      <c r="E552" s="320">
        <v>0</v>
      </c>
      <c r="F552" s="190">
        <v>0</v>
      </c>
    </row>
    <row r="553" spans="2:8">
      <c r="B553" s="266"/>
      <c r="C553" s="249" t="s">
        <v>411</v>
      </c>
      <c r="D553" s="10"/>
      <c r="E553" s="651">
        <v>0</v>
      </c>
      <c r="F553" s="652">
        <v>0</v>
      </c>
    </row>
    <row r="554" spans="2:8">
      <c r="B554" s="266"/>
      <c r="C554" s="249"/>
      <c r="D554" s="10"/>
      <c r="E554" s="320">
        <f>SUM(E551:E553)</f>
        <v>0</v>
      </c>
      <c r="F554" s="190">
        <f>SUM(F551:F553)</f>
        <v>0</v>
      </c>
    </row>
    <row r="555" spans="2:8">
      <c r="B555" s="266"/>
      <c r="C555" s="174" t="s">
        <v>412</v>
      </c>
      <c r="D555" s="10"/>
      <c r="E555" s="320"/>
      <c r="F555" s="190"/>
    </row>
    <row r="556" spans="2:8">
      <c r="B556" s="266"/>
      <c r="C556" s="10"/>
      <c r="D556" s="10"/>
      <c r="E556" s="320"/>
      <c r="F556" s="190"/>
    </row>
    <row r="557" spans="2:8" ht="16.5" thickBot="1">
      <c r="B557" s="331"/>
      <c r="C557" s="368"/>
      <c r="D557" s="368"/>
      <c r="E557" s="374">
        <f>E554+E555</f>
        <v>0</v>
      </c>
      <c r="F557" s="208">
        <f>F554+F555</f>
        <v>0</v>
      </c>
    </row>
    <row r="558" spans="2:8" ht="17.25" thickTop="1" thickBot="1">
      <c r="B558" s="653"/>
      <c r="C558" s="654"/>
      <c r="D558" s="654"/>
      <c r="E558" s="653"/>
      <c r="F558" s="655"/>
    </row>
    <row r="559" spans="2:8">
      <c r="B559" s="97"/>
      <c r="C559" s="97"/>
      <c r="D559" s="97"/>
      <c r="E559" s="97"/>
      <c r="F559" s="97"/>
      <c r="G559" s="97"/>
      <c r="H559" s="97"/>
    </row>
    <row r="560" spans="2:8" ht="18" thickBot="1">
      <c r="C560" s="661" t="s">
        <v>455</v>
      </c>
    </row>
    <row r="561" spans="2:6">
      <c r="B561" s="556"/>
      <c r="C561" s="175" t="s">
        <v>1</v>
      </c>
      <c r="D561" s="99"/>
      <c r="E561" s="626" t="s">
        <v>380</v>
      </c>
      <c r="F561" s="626" t="s">
        <v>380</v>
      </c>
    </row>
    <row r="562" spans="2:6">
      <c r="B562" s="266"/>
      <c r="C562" s="179"/>
      <c r="D562" s="10"/>
      <c r="E562" s="372" t="s">
        <v>381</v>
      </c>
      <c r="F562" s="617" t="s">
        <v>381</v>
      </c>
    </row>
    <row r="563" spans="2:6" ht="16.5" thickBot="1">
      <c r="B563" s="557"/>
      <c r="C563" s="183"/>
      <c r="D563" s="102"/>
      <c r="E563" s="628" t="s">
        <v>382</v>
      </c>
      <c r="F563" s="628" t="s">
        <v>383</v>
      </c>
    </row>
    <row r="564" spans="2:6">
      <c r="B564" s="266"/>
      <c r="C564" s="174" t="s">
        <v>413</v>
      </c>
      <c r="D564" s="10"/>
      <c r="E564" s="190"/>
      <c r="F564" s="213"/>
    </row>
    <row r="565" spans="2:6">
      <c r="B565" s="266"/>
      <c r="C565" s="174" t="s">
        <v>414</v>
      </c>
      <c r="D565" s="10"/>
      <c r="E565" s="190"/>
      <c r="F565" s="213"/>
    </row>
    <row r="566" spans="2:6">
      <c r="B566" s="266"/>
      <c r="C566" s="174" t="s">
        <v>415</v>
      </c>
      <c r="D566" s="10"/>
      <c r="E566" s="190"/>
      <c r="F566" s="213"/>
    </row>
    <row r="567" spans="2:6">
      <c r="B567" s="266"/>
      <c r="C567" s="174" t="s">
        <v>416</v>
      </c>
      <c r="D567" s="10"/>
      <c r="E567" s="190"/>
      <c r="F567" s="213"/>
    </row>
    <row r="568" spans="2:6">
      <c r="B568" s="266"/>
      <c r="C568" s="174" t="s">
        <v>417</v>
      </c>
      <c r="D568" s="10"/>
      <c r="E568" s="190"/>
      <c r="F568" s="213"/>
    </row>
    <row r="569" spans="2:6">
      <c r="B569" s="266"/>
      <c r="C569" s="389" t="s">
        <v>418</v>
      </c>
      <c r="D569" s="357"/>
      <c r="E569" s="190"/>
      <c r="F569" s="213"/>
    </row>
    <row r="570" spans="2:6">
      <c r="B570" s="266"/>
      <c r="C570" s="389" t="s">
        <v>419</v>
      </c>
      <c r="D570" s="357"/>
      <c r="E570" s="190"/>
      <c r="F570" s="213"/>
    </row>
    <row r="571" spans="2:6">
      <c r="B571" s="266"/>
      <c r="C571" s="389" t="s">
        <v>420</v>
      </c>
      <c r="D571" s="357"/>
      <c r="E571" s="190"/>
      <c r="F571" s="213"/>
    </row>
    <row r="572" spans="2:6">
      <c r="B572" s="266"/>
      <c r="C572" s="174"/>
      <c r="D572" s="10"/>
      <c r="E572" s="204">
        <f>SUM(E564:E571)</f>
        <v>0</v>
      </c>
      <c r="F572" s="656">
        <f>SUM(F564:F571)</f>
        <v>0</v>
      </c>
    </row>
    <row r="573" spans="2:6">
      <c r="B573" s="266"/>
      <c r="C573" s="174" t="s">
        <v>421</v>
      </c>
      <c r="D573" s="10"/>
      <c r="E573" s="190"/>
      <c r="F573" s="213"/>
    </row>
    <row r="574" spans="2:6">
      <c r="B574" s="266"/>
      <c r="C574" s="357" t="s">
        <v>422</v>
      </c>
      <c r="D574" s="357"/>
      <c r="E574" s="190"/>
      <c r="F574" s="213"/>
    </row>
    <row r="575" spans="2:6">
      <c r="B575" s="266"/>
      <c r="C575" s="357" t="s">
        <v>423</v>
      </c>
      <c r="D575" s="357"/>
      <c r="E575" s="190"/>
      <c r="F575" s="213"/>
    </row>
    <row r="576" spans="2:6">
      <c r="B576" s="266"/>
      <c r="C576" s="357" t="s">
        <v>424</v>
      </c>
      <c r="D576" s="357"/>
      <c r="E576" s="190"/>
      <c r="F576" s="213"/>
    </row>
    <row r="577" spans="2:6">
      <c r="B577" s="266"/>
      <c r="C577" s="357" t="s">
        <v>425</v>
      </c>
      <c r="D577" s="357"/>
      <c r="E577" s="190"/>
      <c r="F577" s="213"/>
    </row>
    <row r="578" spans="2:6">
      <c r="B578" s="266"/>
      <c r="C578" s="357" t="s">
        <v>426</v>
      </c>
      <c r="D578" s="357"/>
      <c r="E578" s="190"/>
      <c r="F578" s="213"/>
    </row>
    <row r="579" spans="2:6">
      <c r="B579" s="266"/>
      <c r="C579" s="357"/>
      <c r="D579" s="357"/>
      <c r="E579" s="204">
        <f>SUM(E574:E578)</f>
        <v>0</v>
      </c>
      <c r="F579" s="204">
        <f>SUM(F574:F578)</f>
        <v>0</v>
      </c>
    </row>
    <row r="580" spans="2:6">
      <c r="B580" s="266"/>
      <c r="C580" s="174" t="s">
        <v>427</v>
      </c>
      <c r="D580" s="10"/>
      <c r="E580" s="190"/>
      <c r="F580" s="213"/>
    </row>
    <row r="581" spans="2:6">
      <c r="B581" s="266"/>
      <c r="C581" s="174" t="s">
        <v>428</v>
      </c>
      <c r="D581" s="10"/>
      <c r="E581" s="190"/>
      <c r="F581" s="213"/>
    </row>
    <row r="582" spans="2:6">
      <c r="B582" s="266"/>
      <c r="C582" s="174" t="s">
        <v>429</v>
      </c>
      <c r="D582" s="10"/>
      <c r="E582" s="190"/>
      <c r="F582" s="213"/>
    </row>
    <row r="583" spans="2:6">
      <c r="B583" s="266"/>
      <c r="C583" s="174" t="s">
        <v>430</v>
      </c>
      <c r="D583" s="10"/>
      <c r="E583" s="190"/>
      <c r="F583" s="213"/>
    </row>
    <row r="584" spans="2:6">
      <c r="B584" s="266"/>
      <c r="C584" s="174" t="s">
        <v>431</v>
      </c>
      <c r="D584" s="10"/>
      <c r="E584" s="190"/>
      <c r="F584" s="213"/>
    </row>
    <row r="585" spans="2:6">
      <c r="B585" s="266"/>
      <c r="C585" s="174" t="s">
        <v>432</v>
      </c>
      <c r="D585" s="10"/>
      <c r="E585" s="190"/>
      <c r="F585" s="213"/>
    </row>
    <row r="586" spans="2:6">
      <c r="B586" s="266"/>
      <c r="C586" s="174" t="s">
        <v>433</v>
      </c>
      <c r="D586" s="10"/>
      <c r="E586" s="190"/>
      <c r="F586" s="213"/>
    </row>
    <row r="587" spans="2:6">
      <c r="B587" s="266"/>
      <c r="C587" s="174" t="s">
        <v>434</v>
      </c>
      <c r="D587" s="10"/>
      <c r="E587" s="190"/>
      <c r="F587" s="213"/>
    </row>
    <row r="588" spans="2:6">
      <c r="B588" s="266"/>
      <c r="C588" s="174" t="s">
        <v>435</v>
      </c>
      <c r="D588" s="10"/>
      <c r="E588" s="190"/>
      <c r="F588" s="213"/>
    </row>
    <row r="589" spans="2:6">
      <c r="B589" s="266"/>
      <c r="C589" s="174"/>
      <c r="D589" s="10"/>
      <c r="E589" s="204">
        <f>SUM(E580:E588)</f>
        <v>0</v>
      </c>
      <c r="F589" s="204">
        <f>SUM(F580:F588)</f>
        <v>0</v>
      </c>
    </row>
    <row r="590" spans="2:6" ht="16.5" thickBot="1">
      <c r="B590" s="331"/>
      <c r="C590" s="158" t="s">
        <v>130</v>
      </c>
      <c r="D590" s="368"/>
      <c r="E590" s="208">
        <f>E589+E579+E572</f>
        <v>0</v>
      </c>
      <c r="F590" s="208">
        <f>F589+F579+F572</f>
        <v>0</v>
      </c>
    </row>
    <row r="591" spans="2:6" ht="16.5" thickTop="1"/>
    <row r="594" spans="2:8" ht="17.25">
      <c r="C594" s="661" t="s">
        <v>456</v>
      </c>
    </row>
    <row r="595" spans="2:8" ht="16.5" thickBot="1"/>
    <row r="596" spans="2:8">
      <c r="B596" s="556"/>
      <c r="C596" s="175" t="s">
        <v>1</v>
      </c>
      <c r="D596" s="99"/>
      <c r="E596" s="668" t="s">
        <v>380</v>
      </c>
      <c r="F596" s="625" t="s">
        <v>380</v>
      </c>
    </row>
    <row r="597" spans="2:8">
      <c r="B597" s="266"/>
      <c r="C597" s="10"/>
      <c r="D597" s="10"/>
      <c r="E597" s="200" t="s">
        <v>381</v>
      </c>
      <c r="F597" s="617" t="s">
        <v>381</v>
      </c>
    </row>
    <row r="598" spans="2:8" ht="16.5" thickBot="1">
      <c r="B598" s="557"/>
      <c r="C598" s="102"/>
      <c r="D598" s="102"/>
      <c r="E598" s="669" t="s">
        <v>382</v>
      </c>
      <c r="F598" s="627" t="s">
        <v>383</v>
      </c>
    </row>
    <row r="599" spans="2:8">
      <c r="B599" s="266"/>
      <c r="C599" s="10"/>
      <c r="D599" s="10"/>
      <c r="E599" s="186"/>
      <c r="F599" s="407"/>
    </row>
    <row r="600" spans="2:8">
      <c r="B600" s="266"/>
      <c r="C600" s="179" t="s">
        <v>436</v>
      </c>
      <c r="D600" s="10"/>
      <c r="E600" s="190"/>
      <c r="F600" s="213"/>
    </row>
    <row r="601" spans="2:8">
      <c r="B601" s="266" t="s">
        <v>177</v>
      </c>
      <c r="C601" s="10"/>
      <c r="D601" s="10"/>
      <c r="E601" s="190"/>
      <c r="F601" s="617"/>
    </row>
    <row r="602" spans="2:8">
      <c r="B602" s="266" t="s">
        <v>183</v>
      </c>
      <c r="C602" s="357"/>
      <c r="D602" s="10"/>
      <c r="E602" s="190"/>
      <c r="F602" s="617"/>
    </row>
    <row r="603" spans="2:8">
      <c r="B603" s="266" t="s">
        <v>202</v>
      </c>
      <c r="C603" s="357"/>
      <c r="D603" s="10"/>
      <c r="E603" s="190"/>
      <c r="F603" s="213"/>
    </row>
    <row r="604" spans="2:8" ht="16.5" thickBot="1">
      <c r="B604" s="331"/>
      <c r="C604" s="368"/>
      <c r="D604" s="368"/>
      <c r="E604" s="208">
        <f>SUM(E601:E603)</f>
        <v>0</v>
      </c>
      <c r="F604" s="312">
        <f>SUM(F601:F603)</f>
        <v>0</v>
      </c>
      <c r="G604" s="5"/>
      <c r="H604" s="5"/>
    </row>
    <row r="605" spans="2:8" ht="16.5" thickTop="1">
      <c r="B605" s="266"/>
      <c r="C605" s="10"/>
      <c r="D605" s="10"/>
      <c r="E605" s="190"/>
      <c r="F605" s="213"/>
      <c r="G605" s="5"/>
      <c r="H605" s="5"/>
    </row>
    <row r="606" spans="2:8">
      <c r="B606" s="266"/>
      <c r="C606" s="179" t="s">
        <v>437</v>
      </c>
      <c r="D606" s="10"/>
      <c r="E606" s="190"/>
      <c r="F606" s="213"/>
      <c r="G606" s="5"/>
      <c r="H606" s="5"/>
    </row>
    <row r="607" spans="2:8">
      <c r="B607" s="266"/>
      <c r="C607" s="10"/>
      <c r="D607" s="10"/>
      <c r="E607" s="190"/>
      <c r="F607" s="213"/>
      <c r="G607" s="5"/>
      <c r="H607" s="5"/>
    </row>
    <row r="608" spans="2:8">
      <c r="B608" s="266"/>
      <c r="C608" s="10"/>
      <c r="D608" s="10"/>
      <c r="E608" s="190"/>
      <c r="F608" s="213"/>
      <c r="G608" s="5"/>
      <c r="H608" s="5"/>
    </row>
    <row r="609" spans="2:8" ht="16.5" thickBot="1">
      <c r="B609" s="253"/>
      <c r="C609" s="657"/>
      <c r="D609" s="657"/>
      <c r="E609" s="658">
        <f>SUM(E606:E608)</f>
        <v>0</v>
      </c>
      <c r="F609" s="658">
        <f>SUM(F606:F608)</f>
        <v>0</v>
      </c>
      <c r="G609" s="5"/>
      <c r="H609" s="5"/>
    </row>
    <row r="611" spans="2:8">
      <c r="B611" s="659"/>
    </row>
    <row r="613" spans="2:8" ht="18" thickBot="1">
      <c r="B613" s="97"/>
      <c r="C613" s="661" t="s">
        <v>457</v>
      </c>
      <c r="D613" s="97"/>
      <c r="E613" s="97"/>
      <c r="F613" s="97"/>
      <c r="G613" s="97"/>
      <c r="H613" s="97"/>
    </row>
    <row r="614" spans="2:8">
      <c r="B614" s="556"/>
      <c r="C614" s="175" t="s">
        <v>1</v>
      </c>
      <c r="D614" s="99"/>
      <c r="E614" s="670" t="s">
        <v>380</v>
      </c>
      <c r="F614" s="626" t="s">
        <v>380</v>
      </c>
    </row>
    <row r="615" spans="2:8">
      <c r="B615" s="266"/>
      <c r="C615" s="10"/>
      <c r="D615" s="10"/>
      <c r="E615" s="672" t="s">
        <v>438</v>
      </c>
      <c r="F615" s="372" t="s">
        <v>438</v>
      </c>
    </row>
    <row r="616" spans="2:8" ht="16.5" thickBot="1">
      <c r="B616" s="557"/>
      <c r="C616" s="102"/>
      <c r="D616" s="102"/>
      <c r="E616" s="671" t="s">
        <v>382</v>
      </c>
      <c r="F616" s="628" t="s">
        <v>383</v>
      </c>
    </row>
    <row r="617" spans="2:8">
      <c r="B617" s="266"/>
      <c r="C617" s="10"/>
      <c r="D617" s="10"/>
      <c r="E617" s="650"/>
      <c r="F617" s="186"/>
    </row>
    <row r="618" spans="2:8">
      <c r="B618" s="266" t="s">
        <v>177</v>
      </c>
      <c r="C618" s="179" t="s">
        <v>439</v>
      </c>
      <c r="D618" s="10"/>
      <c r="E618" s="320"/>
      <c r="F618" s="372"/>
    </row>
    <row r="619" spans="2:8">
      <c r="B619" s="266"/>
      <c r="C619" s="10" t="s">
        <v>440</v>
      </c>
      <c r="D619" s="10"/>
      <c r="E619" s="320"/>
      <c r="F619" s="190"/>
    </row>
    <row r="620" spans="2:8">
      <c r="B620" s="266"/>
      <c r="C620" s="10" t="s">
        <v>441</v>
      </c>
      <c r="D620" s="10"/>
      <c r="E620" s="320"/>
      <c r="F620" s="190"/>
    </row>
    <row r="621" spans="2:8">
      <c r="B621" s="266"/>
      <c r="C621" s="10" t="s">
        <v>445</v>
      </c>
      <c r="D621" s="10"/>
      <c r="E621" s="660">
        <f>SUM(E619:E620)</f>
        <v>0</v>
      </c>
      <c r="F621" s="193">
        <f>SUM(F619:F620)</f>
        <v>0</v>
      </c>
    </row>
    <row r="622" spans="2:8">
      <c r="B622" s="266"/>
      <c r="C622" s="10"/>
      <c r="D622" s="10"/>
      <c r="E622" s="320"/>
      <c r="F622" s="190"/>
    </row>
    <row r="623" spans="2:8">
      <c r="B623" s="266" t="s">
        <v>183</v>
      </c>
      <c r="C623" s="10" t="s">
        <v>442</v>
      </c>
      <c r="D623" s="10"/>
      <c r="E623" s="320">
        <f>E621</f>
        <v>0</v>
      </c>
      <c r="F623" s="190">
        <f>F621</f>
        <v>0</v>
      </c>
    </row>
    <row r="624" spans="2:8">
      <c r="B624" s="266"/>
      <c r="C624" s="10" t="s">
        <v>443</v>
      </c>
      <c r="D624" s="10"/>
      <c r="E624" s="320">
        <v>0</v>
      </c>
      <c r="F624" s="190">
        <v>0</v>
      </c>
    </row>
    <row r="625" spans="2:8">
      <c r="B625" s="266"/>
      <c r="C625" s="10" t="s">
        <v>444</v>
      </c>
      <c r="D625" s="10"/>
      <c r="E625" s="320">
        <v>0</v>
      </c>
      <c r="F625" s="190">
        <v>0</v>
      </c>
    </row>
    <row r="626" spans="2:8">
      <c r="B626" s="266"/>
      <c r="C626" s="10" t="s">
        <v>446</v>
      </c>
      <c r="D626" s="10"/>
      <c r="E626" s="660">
        <f>SUM(E623:E625)</f>
        <v>0</v>
      </c>
      <c r="F626" s="193">
        <f>SUM(F623:F625)</f>
        <v>0</v>
      </c>
    </row>
    <row r="627" spans="2:8" ht="16.5" thickBot="1">
      <c r="B627" s="557"/>
      <c r="C627" s="102"/>
      <c r="D627" s="102"/>
      <c r="E627" s="673"/>
      <c r="F627" s="674"/>
    </row>
    <row r="628" spans="2:8">
      <c r="B628" s="97"/>
      <c r="C628" s="97"/>
      <c r="D628" s="97"/>
      <c r="E628" s="97"/>
      <c r="F628" s="97"/>
      <c r="G628" s="97"/>
      <c r="H628" s="97"/>
    </row>
  </sheetData>
  <mergeCells count="18">
    <mergeCell ref="C479:H479"/>
    <mergeCell ref="D399:E399"/>
    <mergeCell ref="C423:F423"/>
    <mergeCell ref="C338:K338"/>
    <mergeCell ref="C359:F359"/>
    <mergeCell ref="C395:E395"/>
    <mergeCell ref="C255:G255"/>
    <mergeCell ref="C259:H259"/>
    <mergeCell ref="C260:H260"/>
    <mergeCell ref="E154:F154"/>
    <mergeCell ref="E155:F155"/>
    <mergeCell ref="C167:H167"/>
    <mergeCell ref="C168:H168"/>
    <mergeCell ref="E46:F46"/>
    <mergeCell ref="E49:F49"/>
    <mergeCell ref="E51:F51"/>
    <mergeCell ref="E129:F129"/>
    <mergeCell ref="G129:H129"/>
  </mergeCells>
  <pageMargins left="0.7" right="0.7" top="0.75" bottom="0.75" header="0.3" footer="0.3"/>
  <pageSetup orientation="portrait" horizontalDpi="300" verticalDpi="0" copies="0" r:id="rId1"/>
</worksheet>
</file>

<file path=xl/worksheets/sheet4.xml><?xml version="1.0" encoding="utf-8"?>
<worksheet xmlns="http://schemas.openxmlformats.org/spreadsheetml/2006/main" xmlns:r="http://schemas.openxmlformats.org/officeDocument/2006/relationships">
  <dimension ref="B2:N30"/>
  <sheetViews>
    <sheetView topLeftCell="A38" workbookViewId="0">
      <selection activeCell="E16" sqref="E16"/>
    </sheetView>
  </sheetViews>
  <sheetFormatPr defaultRowHeight="15.75"/>
  <cols>
    <col min="1" max="1" width="9.140625" style="5"/>
    <col min="2" max="2" width="5.140625" style="5" bestFit="1" customWidth="1"/>
    <col min="3" max="3" width="60.85546875" style="5" bestFit="1" customWidth="1"/>
    <col min="4" max="4" width="15.5703125" style="5" bestFit="1" customWidth="1"/>
    <col min="5" max="5" width="16.85546875" style="5" bestFit="1" customWidth="1"/>
    <col min="6" max="6" width="13.28515625" style="5" bestFit="1" customWidth="1"/>
    <col min="7" max="7" width="15.5703125" style="5" bestFit="1" customWidth="1"/>
    <col min="8" max="9" width="14" style="5" bestFit="1" customWidth="1"/>
    <col min="10" max="10" width="14.85546875" style="5" bestFit="1" customWidth="1"/>
    <col min="11" max="11" width="12.28515625" style="5" bestFit="1" customWidth="1"/>
    <col min="12" max="13" width="14" style="5" bestFit="1" customWidth="1"/>
    <col min="14" max="16384" width="9.140625" style="5"/>
  </cols>
  <sheetData>
    <row r="2" spans="2:14">
      <c r="B2" s="7"/>
      <c r="C2" s="170"/>
      <c r="G2" s="251"/>
      <c r="H2" s="251"/>
      <c r="L2" s="214"/>
      <c r="M2" s="214"/>
      <c r="N2" s="214"/>
    </row>
    <row r="3" spans="2:14" ht="19.5" thickBot="1">
      <c r="B3" s="94"/>
      <c r="C3" s="396" t="s">
        <v>302</v>
      </c>
      <c r="D3" s="10"/>
      <c r="E3" s="10"/>
      <c r="G3" s="251"/>
      <c r="H3" s="251"/>
      <c r="L3" s="214"/>
      <c r="M3" s="214"/>
      <c r="N3" s="214"/>
    </row>
    <row r="4" spans="2:14" s="348" customFormat="1" ht="16.5" thickBot="1">
      <c r="B4" s="434" t="s">
        <v>274</v>
      </c>
      <c r="C4" s="435" t="s">
        <v>275</v>
      </c>
      <c r="D4" s="605" t="s">
        <v>276</v>
      </c>
      <c r="E4" s="605"/>
      <c r="F4" s="605"/>
      <c r="G4" s="606"/>
      <c r="H4" s="607" t="s">
        <v>277</v>
      </c>
      <c r="I4" s="608"/>
      <c r="J4" s="608"/>
      <c r="K4" s="609"/>
      <c r="L4" s="610" t="s">
        <v>278</v>
      </c>
      <c r="M4" s="606"/>
      <c r="N4" s="291"/>
    </row>
    <row r="5" spans="2:14" s="179" customFormat="1">
      <c r="B5" s="335" t="s">
        <v>279</v>
      </c>
      <c r="C5" s="95"/>
      <c r="D5" s="550" t="s">
        <v>3</v>
      </c>
      <c r="E5" s="436" t="s">
        <v>280</v>
      </c>
      <c r="F5" s="436" t="s">
        <v>281</v>
      </c>
      <c r="G5" s="437" t="s">
        <v>3</v>
      </c>
      <c r="H5" s="437" t="s">
        <v>282</v>
      </c>
      <c r="I5" s="436" t="s">
        <v>283</v>
      </c>
      <c r="J5" s="436" t="s">
        <v>281</v>
      </c>
      <c r="K5" s="436" t="s">
        <v>282</v>
      </c>
      <c r="L5" s="436" t="s">
        <v>3</v>
      </c>
      <c r="M5" s="552" t="s">
        <v>3</v>
      </c>
      <c r="N5" s="94"/>
    </row>
    <row r="6" spans="2:14" s="170" customFormat="1" ht="16.5" thickBot="1">
      <c r="B6" s="219"/>
      <c r="C6" s="169"/>
      <c r="D6" s="551">
        <v>40634</v>
      </c>
      <c r="E6" s="439"/>
      <c r="F6" s="439" t="s">
        <v>284</v>
      </c>
      <c r="G6" s="438">
        <v>40999</v>
      </c>
      <c r="H6" s="438">
        <v>40633</v>
      </c>
      <c r="I6" s="439"/>
      <c r="J6" s="439" t="s">
        <v>284</v>
      </c>
      <c r="K6" s="438">
        <v>40999</v>
      </c>
      <c r="L6" s="438">
        <v>40999</v>
      </c>
      <c r="M6" s="553">
        <v>40633</v>
      </c>
      <c r="N6" s="291"/>
    </row>
    <row r="7" spans="2:14" s="10" customFormat="1">
      <c r="B7" s="90"/>
      <c r="C7" s="95"/>
      <c r="D7" s="96"/>
      <c r="E7" s="96"/>
      <c r="F7" s="292"/>
      <c r="G7" s="440"/>
      <c r="H7" s="440"/>
      <c r="I7" s="292"/>
      <c r="J7" s="292"/>
      <c r="K7" s="292"/>
      <c r="L7" s="441"/>
      <c r="M7" s="442"/>
      <c r="N7" s="262"/>
    </row>
    <row r="8" spans="2:14" s="11" customFormat="1">
      <c r="B8" s="427"/>
      <c r="C8" s="443" t="s">
        <v>109</v>
      </c>
      <c r="D8" s="444"/>
      <c r="E8" s="444"/>
      <c r="F8" s="444"/>
      <c r="G8" s="444"/>
      <c r="H8" s="444"/>
      <c r="I8" s="444"/>
      <c r="J8" s="444"/>
      <c r="K8" s="444"/>
      <c r="L8" s="445"/>
      <c r="M8" s="446"/>
      <c r="N8" s="262"/>
    </row>
    <row r="9" spans="2:14" s="11" customFormat="1">
      <c r="B9" s="427">
        <v>1</v>
      </c>
      <c r="C9" s="174" t="s">
        <v>285</v>
      </c>
      <c r="D9" s="447"/>
      <c r="E9" s="448">
        <v>0</v>
      </c>
      <c r="F9" s="448">
        <v>0</v>
      </c>
      <c r="G9" s="444">
        <f>D9+E9+F9</f>
        <v>0</v>
      </c>
      <c r="H9" s="448">
        <v>0</v>
      </c>
      <c r="I9" s="444"/>
      <c r="J9" s="444"/>
      <c r="K9" s="449">
        <f>H9+I9-J9</f>
        <v>0</v>
      </c>
      <c r="L9" s="449">
        <f>G9-K9</f>
        <v>0</v>
      </c>
      <c r="M9" s="450">
        <f>D9-H9</f>
        <v>0</v>
      </c>
      <c r="N9" s="262"/>
    </row>
    <row r="10" spans="2:14" s="10" customFormat="1">
      <c r="B10" s="266">
        <v>2</v>
      </c>
      <c r="C10" s="174" t="s">
        <v>286</v>
      </c>
      <c r="D10" s="447"/>
      <c r="E10" s="451">
        <v>0</v>
      </c>
      <c r="F10" s="451">
        <v>0</v>
      </c>
      <c r="G10" s="444">
        <f>D10+E10+F10</f>
        <v>0</v>
      </c>
      <c r="H10" s="447"/>
      <c r="I10" s="440"/>
      <c r="J10" s="440"/>
      <c r="K10" s="449">
        <f>H10+I10-J10</f>
        <v>0</v>
      </c>
      <c r="L10" s="449">
        <f>G10-K10</f>
        <v>0</v>
      </c>
      <c r="M10" s="450">
        <f>D10-H10</f>
        <v>0</v>
      </c>
      <c r="N10" s="262"/>
    </row>
    <row r="11" spans="2:14" s="10" customFormat="1">
      <c r="B11" s="266">
        <v>3</v>
      </c>
      <c r="C11" s="174" t="s">
        <v>287</v>
      </c>
      <c r="D11" s="447"/>
      <c r="E11" s="452">
        <f>F27</f>
        <v>0</v>
      </c>
      <c r="F11" s="447"/>
      <c r="G11" s="444">
        <f>D11+E11+F11</f>
        <v>0</v>
      </c>
      <c r="H11" s="447"/>
      <c r="I11" s="440"/>
      <c r="J11" s="440"/>
      <c r="K11" s="449">
        <f>H11+I11-J11</f>
        <v>0</v>
      </c>
      <c r="L11" s="449"/>
      <c r="M11" s="450">
        <f>D11-H11</f>
        <v>0</v>
      </c>
      <c r="N11" s="262"/>
    </row>
    <row r="12" spans="2:14" s="10" customFormat="1">
      <c r="B12" s="266">
        <v>4</v>
      </c>
      <c r="C12" s="174" t="s">
        <v>288</v>
      </c>
      <c r="D12" s="447"/>
      <c r="E12" s="451">
        <v>0</v>
      </c>
      <c r="F12" s="451">
        <v>0</v>
      </c>
      <c r="G12" s="444">
        <f>D12+E12+F12</f>
        <v>0</v>
      </c>
      <c r="H12" s="447"/>
      <c r="I12" s="440"/>
      <c r="J12" s="440"/>
      <c r="K12" s="449">
        <f>H12+I12-J12</f>
        <v>0</v>
      </c>
      <c r="L12" s="449">
        <f>G12-K12</f>
        <v>0</v>
      </c>
      <c r="M12" s="450">
        <f>D12-H12</f>
        <v>0</v>
      </c>
      <c r="N12" s="262"/>
    </row>
    <row r="13" spans="2:14" s="10" customFormat="1">
      <c r="B13" s="266">
        <v>5</v>
      </c>
      <c r="C13" s="174" t="s">
        <v>289</v>
      </c>
      <c r="D13" s="447"/>
      <c r="E13" s="447"/>
      <c r="F13" s="447"/>
      <c r="G13" s="444">
        <f>D13+E13+F13</f>
        <v>0</v>
      </c>
      <c r="H13" s="447"/>
      <c r="I13" s="440"/>
      <c r="J13" s="440"/>
      <c r="K13" s="449">
        <f>H13+I13-J13</f>
        <v>0</v>
      </c>
      <c r="L13" s="449">
        <f>G13-K13</f>
        <v>0</v>
      </c>
      <c r="M13" s="450">
        <f>D13-H13</f>
        <v>0</v>
      </c>
      <c r="N13" s="262"/>
    </row>
    <row r="14" spans="2:14" s="10" customFormat="1">
      <c r="B14" s="453"/>
      <c r="C14" s="454" t="s">
        <v>130</v>
      </c>
      <c r="D14" s="455">
        <f t="shared" ref="D14:M14" si="0">SUM(D9:D13)</f>
        <v>0</v>
      </c>
      <c r="E14" s="455">
        <f t="shared" si="0"/>
        <v>0</v>
      </c>
      <c r="F14" s="455">
        <f t="shared" si="0"/>
        <v>0</v>
      </c>
      <c r="G14" s="455">
        <f t="shared" si="0"/>
        <v>0</v>
      </c>
      <c r="H14" s="455">
        <f t="shared" si="0"/>
        <v>0</v>
      </c>
      <c r="I14" s="455">
        <f t="shared" si="0"/>
        <v>0</v>
      </c>
      <c r="J14" s="455">
        <f t="shared" si="0"/>
        <v>0</v>
      </c>
      <c r="K14" s="456">
        <f t="shared" si="0"/>
        <v>0</v>
      </c>
      <c r="L14" s="457">
        <f t="shared" si="0"/>
        <v>0</v>
      </c>
      <c r="M14" s="458">
        <f t="shared" si="0"/>
        <v>0</v>
      </c>
      <c r="N14" s="262"/>
    </row>
    <row r="15" spans="2:14" s="11" customFormat="1">
      <c r="B15" s="459"/>
      <c r="C15" s="460" t="s">
        <v>290</v>
      </c>
      <c r="D15" s="461"/>
      <c r="E15" s="461"/>
      <c r="F15" s="461"/>
      <c r="G15" s="461"/>
      <c r="H15" s="461"/>
      <c r="I15" s="461"/>
      <c r="J15" s="461"/>
      <c r="K15" s="462"/>
      <c r="L15" s="462"/>
      <c r="M15" s="463"/>
      <c r="N15" s="262"/>
    </row>
    <row r="16" spans="2:14" s="10" customFormat="1">
      <c r="B16" s="266"/>
      <c r="C16" s="59" t="s">
        <v>291</v>
      </c>
      <c r="D16" s="447">
        <f>D27</f>
        <v>0</v>
      </c>
      <c r="E16" s="451">
        <v>0</v>
      </c>
      <c r="F16" s="440">
        <f>-F27</f>
        <v>0</v>
      </c>
      <c r="G16" s="448">
        <f>D16+E16+F16</f>
        <v>0</v>
      </c>
      <c r="H16" s="451">
        <v>0</v>
      </c>
      <c r="I16" s="451">
        <v>0</v>
      </c>
      <c r="J16" s="451">
        <v>0</v>
      </c>
      <c r="K16" s="464">
        <v>0</v>
      </c>
      <c r="L16" s="465">
        <v>0</v>
      </c>
      <c r="M16" s="450">
        <f>D16</f>
        <v>0</v>
      </c>
      <c r="N16" s="262"/>
    </row>
    <row r="17" spans="2:14" s="10" customFormat="1">
      <c r="B17" s="453"/>
      <c r="C17" s="454" t="s">
        <v>130</v>
      </c>
      <c r="D17" s="466">
        <f>SUM(D16)</f>
        <v>0</v>
      </c>
      <c r="E17" s="466">
        <f t="shared" ref="E17:M17" si="1">SUM(E16)</f>
        <v>0</v>
      </c>
      <c r="F17" s="466">
        <f t="shared" si="1"/>
        <v>0</v>
      </c>
      <c r="G17" s="466">
        <f t="shared" si="1"/>
        <v>0</v>
      </c>
      <c r="H17" s="466">
        <f t="shared" si="1"/>
        <v>0</v>
      </c>
      <c r="I17" s="466">
        <f t="shared" si="1"/>
        <v>0</v>
      </c>
      <c r="J17" s="466">
        <f t="shared" si="1"/>
        <v>0</v>
      </c>
      <c r="K17" s="466">
        <f t="shared" si="1"/>
        <v>0</v>
      </c>
      <c r="L17" s="466">
        <f t="shared" si="1"/>
        <v>0</v>
      </c>
      <c r="M17" s="467">
        <f t="shared" si="1"/>
        <v>0</v>
      </c>
      <c r="N17" s="262"/>
    </row>
    <row r="18" spans="2:14" s="10" customFormat="1">
      <c r="B18" s="468"/>
      <c r="C18" s="460" t="s">
        <v>290</v>
      </c>
      <c r="D18" s="469"/>
      <c r="E18" s="470"/>
      <c r="F18" s="470"/>
      <c r="G18" s="470">
        <f>D18+E18+F18</f>
        <v>0</v>
      </c>
      <c r="H18" s="471">
        <v>0</v>
      </c>
      <c r="I18" s="471">
        <v>0</v>
      </c>
      <c r="J18" s="471">
        <v>0</v>
      </c>
      <c r="K18" s="472">
        <v>0</v>
      </c>
      <c r="L18" s="462">
        <f>M17</f>
        <v>0</v>
      </c>
      <c r="M18" s="463"/>
      <c r="N18" s="262"/>
    </row>
    <row r="19" spans="2:14" s="10" customFormat="1">
      <c r="B19" s="266"/>
      <c r="C19" s="405" t="s">
        <v>292</v>
      </c>
      <c r="D19" s="447">
        <f>SUM(D17,D14)</f>
        <v>0</v>
      </c>
      <c r="E19" s="451">
        <f t="shared" ref="E19:M20" si="2">SUM(E17,E14)</f>
        <v>0</v>
      </c>
      <c r="F19" s="440">
        <f t="shared" si="2"/>
        <v>0</v>
      </c>
      <c r="G19" s="448">
        <f t="shared" si="2"/>
        <v>0</v>
      </c>
      <c r="H19" s="451">
        <f t="shared" si="2"/>
        <v>0</v>
      </c>
      <c r="I19" s="451">
        <f t="shared" si="2"/>
        <v>0</v>
      </c>
      <c r="J19" s="451">
        <f t="shared" si="2"/>
        <v>0</v>
      </c>
      <c r="K19" s="464">
        <f t="shared" si="2"/>
        <v>0</v>
      </c>
      <c r="L19" s="465">
        <f t="shared" si="2"/>
        <v>0</v>
      </c>
      <c r="M19" s="450">
        <f t="shared" si="2"/>
        <v>0</v>
      </c>
      <c r="N19" s="262"/>
    </row>
    <row r="20" spans="2:14" s="11" customFormat="1" ht="16.5" thickBot="1">
      <c r="B20" s="428"/>
      <c r="C20" s="406" t="s">
        <v>290</v>
      </c>
      <c r="D20" s="473">
        <f>SUM(D18,D15)</f>
        <v>0</v>
      </c>
      <c r="E20" s="473">
        <f t="shared" si="2"/>
        <v>0</v>
      </c>
      <c r="F20" s="473">
        <f t="shared" si="2"/>
        <v>0</v>
      </c>
      <c r="G20" s="473">
        <f t="shared" si="2"/>
        <v>0</v>
      </c>
      <c r="H20" s="473">
        <f t="shared" si="2"/>
        <v>0</v>
      </c>
      <c r="I20" s="473">
        <f t="shared" si="2"/>
        <v>0</v>
      </c>
      <c r="J20" s="473">
        <f t="shared" si="2"/>
        <v>0</v>
      </c>
      <c r="K20" s="474">
        <f t="shared" si="2"/>
        <v>0</v>
      </c>
      <c r="L20" s="474">
        <f t="shared" si="2"/>
        <v>0</v>
      </c>
      <c r="M20" s="475"/>
      <c r="N20" s="262"/>
    </row>
    <row r="21" spans="2:14" s="10" customFormat="1">
      <c r="B21" s="61"/>
      <c r="C21" s="174"/>
      <c r="D21" s="212"/>
      <c r="E21" s="212"/>
      <c r="F21" s="212"/>
      <c r="G21" s="212"/>
      <c r="H21" s="212"/>
      <c r="I21" s="212"/>
      <c r="J21" s="212"/>
      <c r="K21" s="212"/>
      <c r="L21" s="476"/>
      <c r="M21" s="476"/>
      <c r="N21" s="262"/>
    </row>
    <row r="22" spans="2:14">
      <c r="B22" s="477" t="s">
        <v>293</v>
      </c>
      <c r="C22" s="59"/>
      <c r="D22" s="251"/>
      <c r="E22" s="251"/>
      <c r="F22" s="251"/>
      <c r="G22" s="251"/>
      <c r="H22" s="251"/>
      <c r="I22" s="251"/>
      <c r="J22" s="251"/>
      <c r="K22" s="251"/>
      <c r="L22" s="478"/>
      <c r="M22" s="478"/>
      <c r="N22" s="214"/>
    </row>
    <row r="23" spans="2:14">
      <c r="C23" s="479"/>
      <c r="D23" s="480" t="s">
        <v>3</v>
      </c>
      <c r="E23" s="611" t="s">
        <v>294</v>
      </c>
      <c r="F23" s="611"/>
      <c r="G23" s="480" t="s">
        <v>3</v>
      </c>
      <c r="H23" s="251"/>
      <c r="I23" s="251"/>
      <c r="J23" s="251"/>
      <c r="K23" s="251"/>
      <c r="L23" s="478"/>
      <c r="M23" s="478"/>
      <c r="N23" s="214"/>
    </row>
    <row r="24" spans="2:14">
      <c r="B24" s="5">
        <v>1</v>
      </c>
      <c r="C24" s="481" t="s">
        <v>295</v>
      </c>
      <c r="D24" s="482" t="s">
        <v>296</v>
      </c>
      <c r="E24" s="483" t="s">
        <v>297</v>
      </c>
      <c r="F24" s="484" t="s">
        <v>298</v>
      </c>
      <c r="G24" s="483" t="s">
        <v>299</v>
      </c>
      <c r="H24" s="251"/>
      <c r="I24" s="251"/>
      <c r="J24" s="251"/>
      <c r="K24" s="251"/>
      <c r="L24" s="478"/>
      <c r="M24" s="478"/>
      <c r="N24" s="214"/>
    </row>
    <row r="25" spans="2:14">
      <c r="C25" s="485"/>
      <c r="D25" s="486"/>
      <c r="E25" s="487"/>
      <c r="F25" s="487"/>
      <c r="G25" s="487"/>
      <c r="H25" s="251"/>
      <c r="I25" s="251"/>
      <c r="J25" s="251"/>
      <c r="K25" s="251"/>
      <c r="L25" s="478"/>
      <c r="M25" s="478"/>
      <c r="N25" s="214"/>
    </row>
    <row r="26" spans="2:14">
      <c r="C26" s="488" t="s">
        <v>300</v>
      </c>
      <c r="D26" s="489">
        <v>0</v>
      </c>
      <c r="E26" s="447">
        <v>0</v>
      </c>
      <c r="F26" s="447"/>
      <c r="G26" s="447">
        <v>0</v>
      </c>
      <c r="H26" s="251"/>
      <c r="I26" s="251"/>
      <c r="J26" s="251"/>
      <c r="K26" s="251"/>
      <c r="L26" s="478"/>
      <c r="M26" s="478"/>
      <c r="N26" s="214"/>
    </row>
    <row r="27" spans="2:14">
      <c r="C27" s="488" t="s">
        <v>301</v>
      </c>
      <c r="D27" s="489"/>
      <c r="E27" s="447">
        <v>0</v>
      </c>
      <c r="F27" s="447"/>
      <c r="G27" s="447">
        <f>D27+E27-F27</f>
        <v>0</v>
      </c>
      <c r="H27" s="251"/>
      <c r="I27" s="251"/>
      <c r="J27" s="251"/>
      <c r="K27" s="251"/>
      <c r="L27" s="478"/>
      <c r="M27" s="478"/>
      <c r="N27" s="214"/>
    </row>
    <row r="28" spans="2:14">
      <c r="C28" s="488"/>
      <c r="D28" s="489"/>
      <c r="E28" s="447"/>
      <c r="F28" s="447"/>
      <c r="G28" s="447"/>
      <c r="H28" s="251"/>
      <c r="I28" s="251"/>
      <c r="J28" s="251"/>
      <c r="K28" s="251"/>
      <c r="L28" s="478"/>
      <c r="M28" s="478"/>
      <c r="N28" s="214"/>
    </row>
    <row r="29" spans="2:14" ht="16.5" thickBot="1">
      <c r="C29" s="490" t="s">
        <v>130</v>
      </c>
      <c r="D29" s="491">
        <f>SUM(D26:D28)</f>
        <v>0</v>
      </c>
      <c r="E29" s="492">
        <f>SUM(E26:E28)</f>
        <v>0</v>
      </c>
      <c r="F29" s="492">
        <f>SUM(F26:F28)</f>
        <v>0</v>
      </c>
      <c r="G29" s="492">
        <f>SUM(G26:G28)</f>
        <v>0</v>
      </c>
      <c r="H29" s="251"/>
      <c r="I29" s="251"/>
      <c r="J29" s="251"/>
      <c r="K29" s="251"/>
      <c r="L29" s="478"/>
      <c r="M29" s="478"/>
      <c r="N29" s="214"/>
    </row>
    <row r="30" spans="2:14" ht="16.5" thickTop="1">
      <c r="C30" s="95"/>
      <c r="D30" s="493"/>
      <c r="E30" s="493"/>
      <c r="F30" s="493"/>
      <c r="G30" s="493"/>
      <c r="H30" s="251"/>
      <c r="I30" s="251"/>
      <c r="J30" s="251"/>
      <c r="K30" s="251"/>
      <c r="L30" s="478"/>
      <c r="M30" s="478"/>
      <c r="N30" s="214"/>
    </row>
  </sheetData>
  <mergeCells count="4">
    <mergeCell ref="D4:G4"/>
    <mergeCell ref="H4:K4"/>
    <mergeCell ref="L4:M4"/>
    <mergeCell ref="E23:F2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Balance Sheet</vt:lpstr>
      <vt:lpstr>Profit &amp; Loss</vt:lpstr>
      <vt:lpstr>notes 3 to 27</vt:lpstr>
      <vt:lpstr>note 15</vt:lpstr>
      <vt:lpstr>'Balance Sheet'!Print_Area</vt:lpstr>
      <vt:lpstr>'Profit &amp; Loss'!Print_Area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2012-06-09T06:04:31Z</dcterms:modified>
</cp:coreProperties>
</file>