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480" yWindow="45" windowWidth="15195" windowHeight="9720" activeTab="1"/>
  </bookViews>
  <sheets>
    <sheet name="Instruction" sheetId="7" r:id="rId1"/>
    <sheet name="PPF_calculator" sheetId="3" r:id="rId2"/>
    <sheet name="Sheet1" sheetId="8" r:id="rId3"/>
  </sheets>
  <definedNames>
    <definedName name="Year12">PPF_calculator!$G$13:$K$23</definedName>
    <definedName name="year13">PPF_calculator!$G$24:$K$35</definedName>
    <definedName name="year14">PPF_calculator!$G$36:$K$47</definedName>
    <definedName name="year15">PPF_calculator!$G$48:$K$59</definedName>
    <definedName name="year16">PPF_calculator!$G$60:$K$71</definedName>
    <definedName name="year17">PPF_calculator!$G$72:$K$83</definedName>
    <definedName name="year18">PPF_calculator!$G$84:$K$95</definedName>
    <definedName name="year19">PPF_calculator!$G$96:$K$107</definedName>
    <definedName name="year20">PPF_calculator!$G$108:$K$119</definedName>
    <definedName name="year21">PPF_calculator!$G$120:$K$131</definedName>
    <definedName name="year22">PPF_calculator!$G$132:$K$143</definedName>
    <definedName name="year23">PPF_calculator!$G$144:$K$155</definedName>
    <definedName name="year24">PPF_calculator!$G$156:$K$167</definedName>
    <definedName name="year25">PPF_calculator!$G$168:$K$179</definedName>
    <definedName name="year26">PPF_calculator!$G$180:$K$191</definedName>
    <definedName name="year27">PPF_calculator!$G$192:$K$192</definedName>
  </definedNames>
  <calcPr calcId="124519"/>
</workbook>
</file>

<file path=xl/calcChain.xml><?xml version="1.0" encoding="utf-8"?>
<calcChain xmlns="http://schemas.openxmlformats.org/spreadsheetml/2006/main">
  <c r="I6" i="3"/>
  <c r="G7"/>
  <c r="C16" i="8"/>
  <c r="E16"/>
  <c r="F192" i="3"/>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K204"/>
  <c r="K203"/>
  <c r="K202"/>
  <c r="K201"/>
  <c r="K200"/>
  <c r="K199"/>
  <c r="K198"/>
  <c r="K197"/>
  <c r="K196"/>
  <c r="K195"/>
  <c r="K194"/>
  <c r="K193"/>
  <c r="K192"/>
  <c r="K191"/>
  <c r="K190"/>
  <c r="K189"/>
  <c r="K188"/>
  <c r="K187"/>
  <c r="K186"/>
  <c r="K185"/>
  <c r="K184"/>
  <c r="K183"/>
  <c r="K182"/>
  <c r="K181"/>
  <c r="K180"/>
  <c r="K179"/>
  <c r="K178"/>
  <c r="K177"/>
  <c r="K176"/>
  <c r="K175"/>
  <c r="K174"/>
  <c r="K173"/>
  <c r="K172"/>
  <c r="K171"/>
  <c r="K170"/>
  <c r="K169"/>
  <c r="K168"/>
  <c r="K167"/>
  <c r="K166"/>
  <c r="K165"/>
  <c r="K164"/>
  <c r="K163"/>
  <c r="K162"/>
  <c r="K161"/>
  <c r="K160"/>
  <c r="K159"/>
  <c r="K158"/>
  <c r="K157"/>
  <c r="K156"/>
  <c r="K155"/>
  <c r="K154"/>
  <c r="K153"/>
  <c r="K152"/>
  <c r="K151"/>
  <c r="K150"/>
  <c r="K149"/>
  <c r="K148"/>
  <c r="K147"/>
  <c r="K146"/>
  <c r="K145"/>
  <c r="K144"/>
  <c r="K143"/>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7"/>
  <c r="K106"/>
  <c r="K105"/>
  <c r="K104"/>
  <c r="K103"/>
  <c r="K102"/>
  <c r="K101"/>
  <c r="K100"/>
  <c r="K99"/>
  <c r="K98"/>
  <c r="K97"/>
  <c r="K96"/>
  <c r="K95"/>
  <c r="K94"/>
  <c r="K93"/>
  <c r="K92"/>
  <c r="K91"/>
  <c r="K90"/>
  <c r="K89"/>
  <c r="K88"/>
  <c r="K87"/>
  <c r="K86"/>
  <c r="K85"/>
  <c r="K84"/>
  <c r="K83"/>
  <c r="K82"/>
  <c r="K81"/>
  <c r="K80"/>
  <c r="K79"/>
  <c r="K78"/>
  <c r="K77"/>
  <c r="K76"/>
  <c r="K75"/>
  <c r="K74"/>
  <c r="K73"/>
  <c r="K72"/>
  <c r="K71"/>
  <c r="K70"/>
  <c r="K69"/>
  <c r="K68"/>
  <c r="K67"/>
  <c r="K66"/>
  <c r="K65"/>
  <c r="K64"/>
  <c r="K63"/>
  <c r="K62"/>
  <c r="K61"/>
  <c r="K60"/>
  <c r="K59"/>
  <c r="K58"/>
  <c r="K57"/>
  <c r="K56"/>
  <c r="K55"/>
  <c r="K54"/>
  <c r="K53"/>
  <c r="K52"/>
  <c r="K51"/>
  <c r="K50"/>
  <c r="K49"/>
  <c r="K48"/>
  <c r="K47"/>
  <c r="K46"/>
  <c r="K45"/>
  <c r="K44"/>
  <c r="K43"/>
  <c r="K42"/>
  <c r="K41"/>
  <c r="K40"/>
  <c r="K39"/>
  <c r="K38"/>
  <c r="K37"/>
  <c r="K36"/>
  <c r="K35"/>
  <c r="K34"/>
  <c r="K33"/>
  <c r="K32"/>
  <c r="K31"/>
  <c r="K30"/>
  <c r="K29"/>
  <c r="K28"/>
  <c r="K27"/>
  <c r="K26"/>
  <c r="K25"/>
  <c r="K24"/>
  <c r="K23"/>
  <c r="K22"/>
  <c r="K21"/>
  <c r="K20"/>
  <c r="K19"/>
  <c r="K18"/>
  <c r="K17"/>
  <c r="K16"/>
  <c r="K15"/>
  <c r="K14"/>
  <c r="K13"/>
  <c r="B13" s="1"/>
  <c r="C6" l="1"/>
  <c r="B9"/>
  <c r="C13" l="1"/>
  <c r="D13" s="1"/>
  <c r="B14" s="1"/>
  <c r="C14" s="1"/>
  <c r="D14" l="1"/>
  <c r="B15" l="1"/>
  <c r="C15" s="1"/>
  <c r="D15" s="1"/>
  <c r="B16" s="1"/>
  <c r="C16" l="1"/>
  <c r="D16" s="1"/>
  <c r="B17" s="1"/>
  <c r="C17" l="1"/>
  <c r="D17" s="1"/>
  <c r="B18" s="1"/>
  <c r="C18" l="1"/>
  <c r="D18" s="1"/>
  <c r="B19" s="1"/>
  <c r="C19" l="1"/>
  <c r="D19" s="1"/>
  <c r="B20" s="1"/>
  <c r="C20" l="1"/>
  <c r="D20" s="1"/>
  <c r="B21" s="1"/>
  <c r="C21" l="1"/>
  <c r="D21" s="1"/>
  <c r="B22" s="1"/>
  <c r="C22" l="1"/>
  <c r="D22" s="1"/>
  <c r="B23" s="1"/>
  <c r="C23" l="1"/>
  <c r="D23" s="1"/>
  <c r="B24" s="1"/>
  <c r="C24" s="1"/>
  <c r="D24" l="1"/>
  <c r="B25" s="1"/>
  <c r="C25" l="1"/>
  <c r="D25" s="1"/>
  <c r="B26" s="1"/>
  <c r="C26" s="1"/>
  <c r="D26" l="1"/>
  <c r="B27" s="1"/>
  <c r="C27" l="1"/>
  <c r="D27" s="1"/>
  <c r="B28" s="1"/>
  <c r="C28" l="1"/>
  <c r="D28" s="1"/>
  <c r="B29" s="1"/>
  <c r="C29" l="1"/>
  <c r="D29" s="1"/>
  <c r="B30" s="1"/>
  <c r="C30" l="1"/>
  <c r="D30" s="1"/>
  <c r="B31" s="1"/>
  <c r="C31" l="1"/>
  <c r="D31" s="1"/>
  <c r="B32" s="1"/>
  <c r="C32" l="1"/>
  <c r="D32" s="1"/>
  <c r="B33" s="1"/>
  <c r="C33" l="1"/>
  <c r="D33" s="1"/>
  <c r="B34" s="1"/>
  <c r="C34" l="1"/>
  <c r="D34" s="1"/>
  <c r="B35" s="1"/>
  <c r="C35" l="1"/>
  <c r="D35" s="1"/>
  <c r="B36" s="1"/>
  <c r="C36" l="1"/>
  <c r="D36" s="1"/>
  <c r="B37" s="1"/>
  <c r="C37" l="1"/>
  <c r="D37" s="1"/>
  <c r="B38" s="1"/>
  <c r="C38" l="1"/>
  <c r="D38" s="1"/>
  <c r="B39" s="1"/>
  <c r="C39" l="1"/>
  <c r="D39" s="1"/>
  <c r="B40" s="1"/>
  <c r="C40" l="1"/>
  <c r="D40" s="1"/>
  <c r="B41" s="1"/>
  <c r="C41" l="1"/>
  <c r="D41" s="1"/>
  <c r="B42" s="1"/>
  <c r="C42" l="1"/>
  <c r="D42" s="1"/>
  <c r="B43" s="1"/>
  <c r="C43" l="1"/>
  <c r="D43" s="1"/>
  <c r="B44" s="1"/>
  <c r="C44" l="1"/>
  <c r="D44" s="1"/>
  <c r="B45" s="1"/>
  <c r="C45" l="1"/>
  <c r="D45" s="1"/>
  <c r="B46" s="1"/>
  <c r="C46" l="1"/>
  <c r="D46" s="1"/>
  <c r="B47" s="1"/>
  <c r="C47" l="1"/>
  <c r="D47" s="1"/>
  <c r="B48" s="1"/>
  <c r="C48" l="1"/>
  <c r="D48" s="1"/>
  <c r="B49" s="1"/>
  <c r="C49" l="1"/>
  <c r="D49" s="1"/>
  <c r="B50" s="1"/>
  <c r="C50" l="1"/>
  <c r="D50" s="1"/>
  <c r="B51" s="1"/>
  <c r="C51" l="1"/>
  <c r="D51" s="1"/>
  <c r="B52" s="1"/>
  <c r="C52" l="1"/>
  <c r="D52" s="1"/>
  <c r="B53" s="1"/>
  <c r="C53" l="1"/>
  <c r="D53" s="1"/>
  <c r="B54" s="1"/>
  <c r="C54" l="1"/>
  <c r="D54" s="1"/>
  <c r="B55" s="1"/>
  <c r="C55" l="1"/>
  <c r="D55" s="1"/>
  <c r="B56" s="1"/>
  <c r="C56" l="1"/>
  <c r="D56" s="1"/>
  <c r="B57" s="1"/>
  <c r="C57" l="1"/>
  <c r="D57" s="1"/>
  <c r="B58" s="1"/>
  <c r="C58" l="1"/>
  <c r="D58" s="1"/>
  <c r="B59" s="1"/>
  <c r="C59" l="1"/>
  <c r="D59" s="1"/>
  <c r="B60" s="1"/>
  <c r="C60" l="1"/>
  <c r="D60" s="1"/>
  <c r="B61" s="1"/>
  <c r="C61" l="1"/>
  <c r="D61" s="1"/>
  <c r="B62" s="1"/>
  <c r="C62" l="1"/>
  <c r="D62" s="1"/>
  <c r="B63" s="1"/>
  <c r="C63" l="1"/>
  <c r="D63" s="1"/>
  <c r="B64" s="1"/>
  <c r="C64" l="1"/>
  <c r="D64" s="1"/>
  <c r="B65" s="1"/>
  <c r="C65" l="1"/>
  <c r="D65" s="1"/>
  <c r="B66" s="1"/>
  <c r="C66" l="1"/>
  <c r="D66" s="1"/>
  <c r="B67" s="1"/>
  <c r="C67" l="1"/>
  <c r="D67" s="1"/>
  <c r="B68" s="1"/>
  <c r="C68" l="1"/>
  <c r="D68" s="1"/>
  <c r="B69" s="1"/>
  <c r="C69" l="1"/>
  <c r="D69" s="1"/>
  <c r="B70" s="1"/>
  <c r="C70" l="1"/>
  <c r="D70" s="1"/>
  <c r="B71" s="1"/>
  <c r="C71" l="1"/>
  <c r="D71" s="1"/>
  <c r="B72" s="1"/>
  <c r="C72" l="1"/>
  <c r="D72" s="1"/>
  <c r="B73" s="1"/>
  <c r="C73" l="1"/>
  <c r="D73" s="1"/>
  <c r="B74" s="1"/>
  <c r="C74" l="1"/>
  <c r="D74" s="1"/>
  <c r="B75" s="1"/>
  <c r="C75" l="1"/>
  <c r="D75" s="1"/>
  <c r="B76" s="1"/>
  <c r="C76" l="1"/>
  <c r="D76" s="1"/>
  <c r="B77" s="1"/>
  <c r="C77" l="1"/>
  <c r="D77" s="1"/>
  <c r="B78" s="1"/>
  <c r="C78" l="1"/>
  <c r="D78" s="1"/>
  <c r="B79" s="1"/>
  <c r="C79" l="1"/>
  <c r="D79" s="1"/>
  <c r="B80" s="1"/>
  <c r="C80" l="1"/>
  <c r="D80" s="1"/>
  <c r="B81" s="1"/>
  <c r="C81" l="1"/>
  <c r="D81" s="1"/>
  <c r="B82" s="1"/>
  <c r="C82" l="1"/>
  <c r="D82" s="1"/>
  <c r="B83" s="1"/>
  <c r="C83" l="1"/>
  <c r="D83" s="1"/>
  <c r="B84" s="1"/>
  <c r="C84" l="1"/>
  <c r="D84" s="1"/>
  <c r="B85" s="1"/>
  <c r="C85" l="1"/>
  <c r="D85" s="1"/>
  <c r="B86" s="1"/>
  <c r="C86" l="1"/>
  <c r="D86" s="1"/>
  <c r="B87" s="1"/>
  <c r="C87" l="1"/>
  <c r="D87" s="1"/>
  <c r="B88" s="1"/>
  <c r="C88" l="1"/>
  <c r="D88" s="1"/>
  <c r="B89" s="1"/>
  <c r="C89" l="1"/>
  <c r="D89" s="1"/>
  <c r="B90" s="1"/>
  <c r="C90" l="1"/>
  <c r="D90" s="1"/>
  <c r="B91" s="1"/>
  <c r="C91" l="1"/>
  <c r="D91" s="1"/>
  <c r="B92" s="1"/>
  <c r="C92" l="1"/>
  <c r="D92" s="1"/>
  <c r="B93" s="1"/>
  <c r="C93" l="1"/>
  <c r="D93" s="1"/>
  <c r="B94" s="1"/>
  <c r="C94" l="1"/>
  <c r="D94" s="1"/>
  <c r="B95" s="1"/>
  <c r="C95" l="1"/>
  <c r="D95" s="1"/>
  <c r="B96" s="1"/>
  <c r="C96" l="1"/>
  <c r="D96" s="1"/>
  <c r="B97" s="1"/>
  <c r="C97" l="1"/>
  <c r="D97" s="1"/>
  <c r="B98" s="1"/>
  <c r="C98" l="1"/>
  <c r="D98" s="1"/>
  <c r="B99" s="1"/>
  <c r="C99" l="1"/>
  <c r="D99" s="1"/>
  <c r="B100" s="1"/>
  <c r="C100" l="1"/>
  <c r="D100" s="1"/>
  <c r="B101" s="1"/>
  <c r="C101" l="1"/>
  <c r="D101" s="1"/>
  <c r="B102" s="1"/>
  <c r="C102" l="1"/>
  <c r="D102" s="1"/>
  <c r="B103" s="1"/>
  <c r="C103" l="1"/>
  <c r="D103" s="1"/>
  <c r="B104" s="1"/>
  <c r="C104" l="1"/>
  <c r="D104" s="1"/>
  <c r="B105" s="1"/>
  <c r="C105" l="1"/>
  <c r="D105" s="1"/>
  <c r="B106" s="1"/>
  <c r="C106" l="1"/>
  <c r="D106" s="1"/>
  <c r="B107" s="1"/>
  <c r="C107" l="1"/>
  <c r="D107" s="1"/>
  <c r="B108" s="1"/>
  <c r="C108" l="1"/>
  <c r="D108" s="1"/>
  <c r="B109" s="1"/>
  <c r="C109" l="1"/>
  <c r="D109" s="1"/>
  <c r="B110" s="1"/>
  <c r="C110" l="1"/>
  <c r="D110" s="1"/>
  <c r="B111" s="1"/>
  <c r="C111" l="1"/>
  <c r="D111" s="1"/>
  <c r="B112" s="1"/>
  <c r="C112" l="1"/>
  <c r="D112" s="1"/>
  <c r="B113" s="1"/>
  <c r="C113" l="1"/>
  <c r="D113" s="1"/>
  <c r="B114" s="1"/>
  <c r="C114" l="1"/>
  <c r="D114" s="1"/>
  <c r="B115" s="1"/>
  <c r="C115" l="1"/>
  <c r="D115" s="1"/>
  <c r="B116" s="1"/>
  <c r="C116" l="1"/>
  <c r="D116" s="1"/>
  <c r="B117" s="1"/>
  <c r="C117" l="1"/>
  <c r="D117" s="1"/>
  <c r="B118" s="1"/>
  <c r="C118" l="1"/>
  <c r="D118" s="1"/>
  <c r="B119" s="1"/>
  <c r="C119" l="1"/>
  <c r="D119" s="1"/>
  <c r="B120" s="1"/>
  <c r="C120" l="1"/>
  <c r="D120" s="1"/>
  <c r="B121" s="1"/>
  <c r="C121" l="1"/>
  <c r="D121" s="1"/>
  <c r="B122" s="1"/>
  <c r="C122" l="1"/>
  <c r="D122" s="1"/>
  <c r="B123" s="1"/>
  <c r="C123" l="1"/>
  <c r="D123" s="1"/>
  <c r="B124" s="1"/>
  <c r="C124" l="1"/>
  <c r="D124" s="1"/>
  <c r="B125" s="1"/>
  <c r="C125" l="1"/>
  <c r="D125" s="1"/>
  <c r="B126" s="1"/>
  <c r="C126" l="1"/>
  <c r="D126" s="1"/>
  <c r="B127" s="1"/>
  <c r="C127" l="1"/>
  <c r="D127" s="1"/>
  <c r="B128" s="1"/>
  <c r="C128" l="1"/>
  <c r="D128" s="1"/>
  <c r="B129" s="1"/>
  <c r="C129" l="1"/>
  <c r="D129" s="1"/>
  <c r="B130" s="1"/>
  <c r="C130" l="1"/>
  <c r="D130" s="1"/>
  <c r="B131" s="1"/>
  <c r="C131" l="1"/>
  <c r="D131" s="1"/>
  <c r="B132" s="1"/>
  <c r="C132" l="1"/>
  <c r="D132" s="1"/>
  <c r="B133" s="1"/>
  <c r="C133" l="1"/>
  <c r="D133" s="1"/>
  <c r="B134" s="1"/>
  <c r="C134" l="1"/>
  <c r="D134" s="1"/>
  <c r="B135" s="1"/>
  <c r="C135" l="1"/>
  <c r="D135" s="1"/>
  <c r="B136" s="1"/>
  <c r="C136" l="1"/>
  <c r="D136" s="1"/>
  <c r="B137" s="1"/>
  <c r="C137" l="1"/>
  <c r="D137" s="1"/>
  <c r="B138" s="1"/>
  <c r="C138" l="1"/>
  <c r="D138" s="1"/>
  <c r="B139" s="1"/>
  <c r="C139" l="1"/>
  <c r="D139" s="1"/>
  <c r="B140" s="1"/>
  <c r="C140" l="1"/>
  <c r="D140" s="1"/>
  <c r="B141" s="1"/>
  <c r="C141" l="1"/>
  <c r="D141" s="1"/>
  <c r="B142" s="1"/>
  <c r="C142" l="1"/>
  <c r="D142" s="1"/>
  <c r="B143" s="1"/>
  <c r="C143" l="1"/>
  <c r="D143" s="1"/>
  <c r="B144" s="1"/>
  <c r="C144" l="1"/>
  <c r="D144" s="1"/>
  <c r="B145" s="1"/>
  <c r="C145" l="1"/>
  <c r="D145" s="1"/>
  <c r="B146" s="1"/>
  <c r="C146" l="1"/>
  <c r="D146" s="1"/>
  <c r="B147" l="1"/>
  <c r="C147" s="1"/>
  <c r="D147" s="1"/>
  <c r="B148" s="1"/>
  <c r="C148" l="1"/>
  <c r="D148" s="1"/>
  <c r="B149" s="1"/>
  <c r="C149" l="1"/>
  <c r="D149" s="1"/>
  <c r="B150" s="1"/>
  <c r="C150" l="1"/>
  <c r="D150" s="1"/>
  <c r="B151" s="1"/>
  <c r="C151" l="1"/>
  <c r="D151" s="1"/>
  <c r="B152" s="1"/>
  <c r="C152" l="1"/>
  <c r="D152" s="1"/>
  <c r="B153" s="1"/>
  <c r="C153" l="1"/>
  <c r="D153" s="1"/>
  <c r="B154" s="1"/>
  <c r="C154" l="1"/>
  <c r="D154" s="1"/>
  <c r="B155" s="1"/>
  <c r="C155" l="1"/>
  <c r="D155" s="1"/>
  <c r="B156" s="1"/>
  <c r="C156" l="1"/>
  <c r="D156" s="1"/>
  <c r="B157" s="1"/>
  <c r="C157" l="1"/>
  <c r="D157" s="1"/>
  <c r="B158" s="1"/>
  <c r="C158" l="1"/>
  <c r="D158" s="1"/>
  <c r="B159" s="1"/>
  <c r="C159" l="1"/>
  <c r="D159" s="1"/>
  <c r="B160" s="1"/>
  <c r="C160" l="1"/>
  <c r="D160" s="1"/>
  <c r="B161" s="1"/>
  <c r="C161" l="1"/>
  <c r="D161" s="1"/>
  <c r="B162" s="1"/>
  <c r="C162" l="1"/>
  <c r="D162" s="1"/>
  <c r="B163" s="1"/>
  <c r="C163" l="1"/>
  <c r="D163" s="1"/>
  <c r="B164" s="1"/>
  <c r="C164" l="1"/>
  <c r="D164" s="1"/>
  <c r="B165" s="1"/>
  <c r="C165" l="1"/>
  <c r="D165" s="1"/>
  <c r="B166" s="1"/>
  <c r="C166" l="1"/>
  <c r="D166" s="1"/>
  <c r="B167" s="1"/>
  <c r="C167" l="1"/>
  <c r="D167" s="1"/>
  <c r="B168" s="1"/>
  <c r="C168" l="1"/>
  <c r="D168" s="1"/>
  <c r="B169" s="1"/>
  <c r="C169" l="1"/>
  <c r="D169" s="1"/>
  <c r="B170" s="1"/>
  <c r="C170" l="1"/>
  <c r="D170" s="1"/>
  <c r="B171" s="1"/>
  <c r="C171" l="1"/>
  <c r="D171" s="1"/>
  <c r="B172" s="1"/>
  <c r="C172" l="1"/>
  <c r="D172" s="1"/>
  <c r="B173" s="1"/>
  <c r="C173" l="1"/>
  <c r="D173" s="1"/>
  <c r="B174" s="1"/>
  <c r="C174" l="1"/>
  <c r="D174" s="1"/>
  <c r="B175" s="1"/>
  <c r="C175" l="1"/>
  <c r="D175" s="1"/>
  <c r="B176" s="1"/>
  <c r="C176" l="1"/>
  <c r="D176" s="1"/>
  <c r="B177" s="1"/>
  <c r="C177" l="1"/>
  <c r="D177" s="1"/>
  <c r="B178" s="1"/>
  <c r="C178" l="1"/>
  <c r="D178" s="1"/>
  <c r="B179" s="1"/>
  <c r="C179" l="1"/>
  <c r="D179" s="1"/>
  <c r="B180" s="1"/>
  <c r="C180" l="1"/>
  <c r="D180" s="1"/>
  <c r="B181" s="1"/>
  <c r="C181" l="1"/>
  <c r="D181" s="1"/>
  <c r="B182" s="1"/>
  <c r="C182" l="1"/>
  <c r="D182" s="1"/>
  <c r="B183" s="1"/>
  <c r="C183" l="1"/>
  <c r="D183" s="1"/>
  <c r="B184" s="1"/>
  <c r="C184" l="1"/>
  <c r="D184" s="1"/>
  <c r="B185" s="1"/>
  <c r="C185" l="1"/>
  <c r="D185" s="1"/>
  <c r="B186" s="1"/>
  <c r="C186" l="1"/>
  <c r="D186" s="1"/>
  <c r="B187" s="1"/>
  <c r="C187" l="1"/>
  <c r="D187" s="1"/>
  <c r="B188" s="1"/>
  <c r="C188" l="1"/>
  <c r="D188" s="1"/>
  <c r="B189" s="1"/>
  <c r="C189" l="1"/>
  <c r="D189" s="1"/>
  <c r="B190" s="1"/>
  <c r="C190" l="1"/>
  <c r="D190" s="1"/>
  <c r="B191" s="1"/>
  <c r="C191" l="1"/>
  <c r="D191" s="1"/>
  <c r="B192" s="1"/>
  <c r="C192" l="1"/>
  <c r="D192" s="1"/>
  <c r="K6" s="1"/>
  <c r="K8" s="1"/>
</calcChain>
</file>

<file path=xl/comments1.xml><?xml version="1.0" encoding="utf-8"?>
<comments xmlns="http://schemas.openxmlformats.org/spreadsheetml/2006/main">
  <authors>
    <author>ROHIT</author>
  </authors>
  <commentList>
    <comment ref="H14" authorId="0">
      <text>
        <r>
          <rPr>
            <b/>
            <sz val="9"/>
            <color indexed="81"/>
            <rFont val="Tahoma"/>
            <charset val="1"/>
          </rPr>
          <t>Deposited through cheque</t>
        </r>
      </text>
    </comment>
  </commentList>
</comments>
</file>

<file path=xl/sharedStrings.xml><?xml version="1.0" encoding="utf-8"?>
<sst xmlns="http://schemas.openxmlformats.org/spreadsheetml/2006/main" count="32" uniqueCount="29">
  <si>
    <t>Month</t>
  </si>
  <si>
    <t>Principal</t>
  </si>
  <si>
    <t>Interest</t>
  </si>
  <si>
    <t>Amount</t>
  </si>
  <si>
    <t>Money Deposit Detail</t>
  </si>
  <si>
    <t>Total Amount Deposited</t>
  </si>
  <si>
    <t>Maximum Deposit Limit in a Financial Year</t>
  </si>
  <si>
    <t>Account Opening Date</t>
  </si>
  <si>
    <t>Total Interest Earn</t>
  </si>
  <si>
    <t>PPF Calculator for Years 1 to 15</t>
  </si>
  <si>
    <t>Amount Detail</t>
  </si>
  <si>
    <t>Hello Friends,</t>
  </si>
  <si>
    <t>Operating Instruction</t>
  </si>
  <si>
    <t>lk_jnu10@yahoo.com</t>
  </si>
  <si>
    <r>
      <t>Here I am Presentating a</t>
    </r>
    <r>
      <rPr>
        <b/>
        <sz val="12"/>
        <rFont val="Arial"/>
        <family val="2"/>
      </rPr>
      <t xml:space="preserve"> PPF Calculator with Money Tracking option</t>
    </r>
    <r>
      <rPr>
        <sz val="12"/>
        <rFont val="Arial"/>
        <family val="2"/>
      </rPr>
      <t xml:space="preserve">. </t>
    </r>
  </si>
  <si>
    <r>
      <t xml:space="preserve">1. </t>
    </r>
    <r>
      <rPr>
        <b/>
        <sz val="12"/>
        <rFont val="Arial"/>
        <family val="2"/>
      </rPr>
      <t xml:space="preserve">Enter the date </t>
    </r>
    <r>
      <rPr>
        <sz val="12"/>
        <rFont val="Arial"/>
        <family val="2"/>
      </rPr>
      <t xml:space="preserve">when You opened your Account in the field </t>
    </r>
    <r>
      <rPr>
        <b/>
        <sz val="12"/>
        <rFont val="Arial"/>
        <family val="2"/>
      </rPr>
      <t>"Account Opening Date"</t>
    </r>
    <r>
      <rPr>
        <sz val="12"/>
        <rFont val="Arial"/>
        <family val="2"/>
      </rPr>
      <t>.</t>
    </r>
  </si>
  <si>
    <r>
      <t>2. Fill the</t>
    </r>
    <r>
      <rPr>
        <b/>
        <sz val="12"/>
        <rFont val="Arial"/>
        <family val="2"/>
      </rPr>
      <t xml:space="preserve"> Current Interest Rate</t>
    </r>
    <r>
      <rPr>
        <sz val="12"/>
        <rFont val="Arial"/>
        <family val="2"/>
      </rPr>
      <t xml:space="preserve"> in the field </t>
    </r>
    <r>
      <rPr>
        <b/>
        <sz val="12"/>
        <rFont val="Arial"/>
        <family val="2"/>
      </rPr>
      <t>"Enter the Interest Rate"</t>
    </r>
    <r>
      <rPr>
        <sz val="12"/>
        <rFont val="Arial"/>
        <family val="2"/>
      </rPr>
      <t>.</t>
    </r>
  </si>
  <si>
    <r>
      <t xml:space="preserve">3. Now Enter the Year and Moth of your PPF account opend in the field "Amount Detail" and drag that coloumn till last. It shows the dates for 15years and do the same for </t>
    </r>
    <r>
      <rPr>
        <b/>
        <sz val="12"/>
        <rFont val="Arial"/>
        <family val="2"/>
      </rPr>
      <t>Money Deposit Detail</t>
    </r>
  </si>
  <si>
    <r>
      <t xml:space="preserve">4. Enter the Money Which you have deposited in Your PPF account on particular date in the field </t>
    </r>
    <r>
      <rPr>
        <b/>
        <sz val="12"/>
        <rFont val="Arial"/>
        <family val="2"/>
      </rPr>
      <t>"Money Deposit Detail"</t>
    </r>
    <r>
      <rPr>
        <sz val="12"/>
        <rFont val="Arial"/>
        <family val="2"/>
      </rPr>
      <t>. By doing this you can track or varify the deposited money.</t>
    </r>
  </si>
  <si>
    <t>For Any query or comment plz send a mail to-</t>
  </si>
  <si>
    <t>PPF CALCULATOR FOR 15 YEARS</t>
  </si>
  <si>
    <t>However this calculator is designed as per my requirement but I hope that this is also useful for You.</t>
  </si>
  <si>
    <t>(Lokesh Lodha)</t>
  </si>
  <si>
    <r>
      <t>This calculator is prepared for</t>
    </r>
    <r>
      <rPr>
        <b/>
        <sz val="12"/>
        <rFont val="Arial"/>
        <family val="2"/>
      </rPr>
      <t xml:space="preserve"> 15 years</t>
    </r>
    <r>
      <rPr>
        <sz val="12"/>
        <rFont val="Arial"/>
        <family val="2"/>
      </rPr>
      <t>. And I have filled the required field just for example.</t>
    </r>
  </si>
  <si>
    <r>
      <rPr>
        <b/>
        <u/>
        <sz val="10"/>
        <rFont val="Arial"/>
        <family val="2"/>
      </rPr>
      <t>Prepared By</t>
    </r>
    <r>
      <rPr>
        <b/>
        <sz val="10"/>
        <rFont val="Arial"/>
        <family val="2"/>
      </rPr>
      <t>:- LOKESH LODHA (lk_jnu10@yahoo.com)</t>
    </r>
  </si>
  <si>
    <t>Date</t>
  </si>
  <si>
    <t>Total</t>
  </si>
  <si>
    <t>Enter the Interest rate</t>
  </si>
  <si>
    <t xml:space="preserve">Amount After 15 Years </t>
  </si>
</sst>
</file>

<file path=xl/styles.xml><?xml version="1.0" encoding="utf-8"?>
<styleSheet xmlns="http://schemas.openxmlformats.org/spreadsheetml/2006/main">
  <numFmts count="7">
    <numFmt numFmtId="164" formatCode="&quot;$&quot;#,##0.00_);[Red]\(&quot;$&quot;#,##0.00\)"/>
    <numFmt numFmtId="165" formatCode="[$-409]mmmm\ d\,\ yyyy;@"/>
    <numFmt numFmtId="166" formatCode="&quot;Rs.&quot;\ #,##0.00;[Red]&quot;Rs.&quot;\ #,##0.00"/>
    <numFmt numFmtId="167" formatCode="[$-14009]dd/mm/yyyy;@"/>
    <numFmt numFmtId="168" formatCode="&quot;Rs.&quot;\ #,##0"/>
    <numFmt numFmtId="169" formatCode="&quot;Rs.&quot;\ #,##0.00"/>
    <numFmt numFmtId="170" formatCode="m/d/yy;@"/>
  </numFmts>
  <fonts count="15">
    <font>
      <sz val="10"/>
      <name val="Arial"/>
    </font>
    <font>
      <b/>
      <sz val="10"/>
      <name val="Arial"/>
      <family val="2"/>
    </font>
    <font>
      <sz val="10"/>
      <name val="Arial"/>
      <family val="2"/>
    </font>
    <font>
      <b/>
      <sz val="10"/>
      <color rgb="FFFF0000"/>
      <name val="Arial"/>
      <family val="2"/>
    </font>
    <font>
      <b/>
      <sz val="12"/>
      <name val="Times New Roman"/>
      <family val="1"/>
    </font>
    <font>
      <b/>
      <sz val="12"/>
      <name val="Arial"/>
      <family val="2"/>
    </font>
    <font>
      <b/>
      <sz val="11"/>
      <name val="Arial"/>
      <family val="2"/>
    </font>
    <font>
      <sz val="12"/>
      <name val="Arial"/>
      <family val="2"/>
    </font>
    <font>
      <b/>
      <sz val="14"/>
      <name val="Arial"/>
      <family val="2"/>
    </font>
    <font>
      <b/>
      <u val="double"/>
      <sz val="14"/>
      <name val="Arial"/>
      <family val="2"/>
    </font>
    <font>
      <b/>
      <u/>
      <sz val="20"/>
      <name val="Algerian"/>
      <family val="5"/>
    </font>
    <font>
      <b/>
      <u/>
      <sz val="10"/>
      <name val="Arial"/>
      <family val="2"/>
    </font>
    <font>
      <b/>
      <sz val="9"/>
      <color indexed="81"/>
      <name val="Tahoma"/>
      <charset val="1"/>
    </font>
    <font>
      <sz val="10"/>
      <color rgb="FF97BAE5"/>
      <name val="Arial"/>
      <family val="2"/>
    </font>
    <font>
      <b/>
      <sz val="10"/>
      <color rgb="FF3B07F9"/>
      <name val="Arial"/>
      <family val="2"/>
    </font>
  </fonts>
  <fills count="10">
    <fill>
      <patternFill patternType="none"/>
    </fill>
    <fill>
      <patternFill patternType="gray125"/>
    </fill>
    <fill>
      <patternFill patternType="solid">
        <fgColor indexed="47"/>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FFFF66"/>
        <bgColor indexed="64"/>
      </patternFill>
    </fill>
    <fill>
      <gradientFill degree="45">
        <stop position="0">
          <color rgb="FFFFFF66"/>
        </stop>
        <stop position="0.5">
          <color rgb="FFFFC000"/>
        </stop>
        <stop position="1">
          <color rgb="FFFFFF66"/>
        </stop>
      </gradientFill>
    </fill>
    <fill>
      <patternFill patternType="solid">
        <fgColor rgb="FF97BAE5"/>
        <bgColor indexed="64"/>
      </patternFill>
    </fill>
    <fill>
      <patternFill patternType="solid">
        <fgColor theme="6" tint="0.59999389629810485"/>
        <bgColor indexed="64"/>
      </patternFill>
    </fill>
  </fills>
  <borders count="34">
    <border>
      <left/>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rgb="FFFF0000"/>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rgb="FFFF0000"/>
      </bottom>
      <diagonal/>
    </border>
    <border>
      <left style="thin">
        <color indexed="64"/>
      </left>
      <right/>
      <top style="thin">
        <color indexed="64"/>
      </top>
      <bottom style="medium">
        <color rgb="FFFF0000"/>
      </bottom>
      <diagonal/>
    </border>
    <border>
      <left style="thin">
        <color indexed="64"/>
      </left>
      <right style="thin">
        <color indexed="64"/>
      </right>
      <top/>
      <bottom style="thin">
        <color indexed="64"/>
      </bottom>
      <diagonal/>
    </border>
    <border>
      <left style="medium">
        <color theme="9"/>
      </left>
      <right/>
      <top/>
      <bottom/>
      <diagonal/>
    </border>
    <border>
      <left/>
      <right/>
      <top style="thin">
        <color indexed="64"/>
      </top>
      <bottom style="thin">
        <color indexed="64"/>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right/>
      <top style="medium">
        <color rgb="FFFFFF00"/>
      </top>
      <bottom/>
      <diagonal/>
    </border>
    <border>
      <left/>
      <right style="medium">
        <color rgb="FFFFFF00"/>
      </right>
      <top style="medium">
        <color rgb="FFFFFF00"/>
      </top>
      <bottom/>
      <diagonal/>
    </border>
    <border>
      <left style="medium">
        <color rgb="FFFFFF00"/>
      </left>
      <right/>
      <top/>
      <bottom/>
      <diagonal/>
    </border>
    <border>
      <left/>
      <right style="medium">
        <color rgb="FFFFFF00"/>
      </right>
      <top/>
      <bottom/>
      <diagonal/>
    </border>
    <border>
      <left style="medium">
        <color rgb="FFFFFF00"/>
      </left>
      <right/>
      <top/>
      <bottom style="medium">
        <color rgb="FFFFFF00"/>
      </bottom>
      <diagonal/>
    </border>
    <border>
      <left/>
      <right/>
      <top/>
      <bottom style="medium">
        <color rgb="FFFFFF00"/>
      </bottom>
      <diagonal/>
    </border>
    <border>
      <left/>
      <right style="medium">
        <color rgb="FFFFFF00"/>
      </right>
      <top/>
      <bottom style="medium">
        <color rgb="FFFFFF00"/>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right style="thin">
        <color indexed="64"/>
      </right>
      <top style="medium">
        <color rgb="FFFF0000"/>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06">
    <xf numFmtId="0" fontId="0" fillId="0" borderId="0" xfId="0"/>
    <xf numFmtId="0" fontId="0" fillId="0" borderId="0" xfId="0" applyAlignment="1">
      <alignment horizontal="center" vertical="center"/>
    </xf>
    <xf numFmtId="17" fontId="0" fillId="3" borderId="0" xfId="0" applyNumberFormat="1" applyFill="1" applyBorder="1" applyAlignment="1">
      <alignment horizontal="center" vertical="center"/>
    </xf>
    <xf numFmtId="40" fontId="0" fillId="0" borderId="0" xfId="0" applyNumberFormat="1" applyProtection="1">
      <protection hidden="1"/>
    </xf>
    <xf numFmtId="40" fontId="0" fillId="8" borderId="0" xfId="0" applyNumberFormat="1" applyFill="1"/>
    <xf numFmtId="164" fontId="5" fillId="8" borderId="0" xfId="0" applyNumberFormat="1" applyFont="1" applyFill="1" applyBorder="1" applyAlignment="1">
      <alignment vertical="center"/>
    </xf>
    <xf numFmtId="0" fontId="0" fillId="0" borderId="13" xfId="0" applyBorder="1" applyAlignment="1">
      <alignment horizontal="center" vertical="center"/>
    </xf>
    <xf numFmtId="164" fontId="5" fillId="8" borderId="0" xfId="0" applyNumberFormat="1" applyFont="1" applyFill="1" applyBorder="1" applyAlignment="1" applyProtection="1">
      <alignment vertical="center"/>
      <protection hidden="1"/>
    </xf>
    <xf numFmtId="166" fontId="4" fillId="0" borderId="16" xfId="0" applyNumberFormat="1" applyFont="1" applyFill="1" applyBorder="1" applyAlignment="1" applyProtection="1">
      <alignment horizontal="center"/>
      <protection hidden="1"/>
    </xf>
    <xf numFmtId="10" fontId="5" fillId="7" borderId="16" xfId="0" applyNumberFormat="1" applyFont="1" applyFill="1" applyBorder="1" applyAlignment="1" applyProtection="1">
      <alignment horizontal="center" vertical="center"/>
      <protection locked="0"/>
    </xf>
    <xf numFmtId="168" fontId="0" fillId="0" borderId="0" xfId="0" applyNumberFormat="1" applyProtection="1">
      <protection locked="0"/>
    </xf>
    <xf numFmtId="40" fontId="0" fillId="8" borderId="0" xfId="0" applyNumberFormat="1" applyFill="1" applyBorder="1" applyProtection="1">
      <protection hidden="1"/>
    </xf>
    <xf numFmtId="40" fontId="0" fillId="8" borderId="0" xfId="0" applyNumberFormat="1" applyFill="1" applyBorder="1"/>
    <xf numFmtId="164" fontId="6" fillId="8" borderId="17" xfId="0" applyNumberFormat="1" applyFont="1" applyFill="1" applyBorder="1" applyAlignment="1" applyProtection="1">
      <protection hidden="1"/>
    </xf>
    <xf numFmtId="40" fontId="0" fillId="8" borderId="17" xfId="0" applyNumberFormat="1" applyFill="1" applyBorder="1" applyProtection="1">
      <protection hidden="1"/>
    </xf>
    <xf numFmtId="164" fontId="5" fillId="8" borderId="17" xfId="0" applyNumberFormat="1" applyFont="1" applyFill="1" applyBorder="1" applyAlignment="1" applyProtection="1">
      <alignment vertical="center"/>
      <protection hidden="1"/>
    </xf>
    <xf numFmtId="40" fontId="6" fillId="8" borderId="17" xfId="0" applyNumberFormat="1" applyFont="1" applyFill="1" applyBorder="1" applyAlignment="1" applyProtection="1">
      <protection hidden="1"/>
    </xf>
    <xf numFmtId="0" fontId="0" fillId="8" borderId="17" xfId="0" applyFill="1" applyBorder="1" applyProtection="1">
      <protection hidden="1"/>
    </xf>
    <xf numFmtId="40" fontId="0" fillId="8" borderId="18" xfId="0" applyNumberFormat="1" applyFill="1" applyBorder="1" applyProtection="1">
      <protection hidden="1"/>
    </xf>
    <xf numFmtId="40" fontId="0" fillId="8" borderId="19" xfId="0" applyNumberFormat="1" applyFill="1" applyBorder="1" applyProtection="1">
      <protection hidden="1"/>
    </xf>
    <xf numFmtId="164" fontId="5" fillId="8" borderId="20" xfId="0" applyNumberFormat="1" applyFont="1" applyFill="1" applyBorder="1" applyAlignment="1" applyProtection="1">
      <alignment vertical="center"/>
      <protection hidden="1"/>
    </xf>
    <xf numFmtId="40" fontId="0" fillId="8" borderId="22" xfId="0" applyNumberFormat="1" applyFill="1" applyBorder="1"/>
    <xf numFmtId="40" fontId="0" fillId="8" borderId="23" xfId="0" applyNumberFormat="1" applyFill="1" applyBorder="1"/>
    <xf numFmtId="167" fontId="5" fillId="8" borderId="0" xfId="0" applyNumberFormat="1" applyFont="1" applyFill="1" applyBorder="1" applyProtection="1">
      <protection hidden="1"/>
    </xf>
    <xf numFmtId="40" fontId="5" fillId="8" borderId="0" xfId="0" applyNumberFormat="1" applyFont="1" applyFill="1" applyBorder="1" applyAlignment="1" applyProtection="1">
      <alignment vertical="center"/>
      <protection hidden="1"/>
    </xf>
    <xf numFmtId="166" fontId="4" fillId="0" borderId="16" xfId="0" applyNumberFormat="1" applyFont="1" applyFill="1" applyBorder="1" applyAlignment="1" applyProtection="1">
      <alignment horizontal="center" vertical="center"/>
      <protection hidden="1"/>
    </xf>
    <xf numFmtId="166" fontId="4" fillId="0" borderId="16" xfId="0" applyNumberFormat="1" applyFont="1" applyFill="1" applyBorder="1" applyAlignment="1" applyProtection="1">
      <alignment horizontal="center"/>
      <protection locked="0"/>
    </xf>
    <xf numFmtId="167" fontId="4" fillId="0" borderId="16" xfId="0" applyNumberFormat="1" applyFont="1" applyFill="1" applyBorder="1" applyAlignment="1" applyProtection="1">
      <alignment horizontal="center"/>
      <protection locked="0"/>
    </xf>
    <xf numFmtId="0" fontId="0" fillId="0" borderId="0" xfId="0" applyProtection="1">
      <protection hidden="1"/>
    </xf>
    <xf numFmtId="0" fontId="9" fillId="0" borderId="0" xfId="0" applyFont="1" applyProtection="1">
      <protection hidden="1"/>
    </xf>
    <xf numFmtId="0" fontId="7" fillId="0" borderId="0" xfId="0" applyFont="1" applyProtection="1">
      <protection hidden="1"/>
    </xf>
    <xf numFmtId="0" fontId="2" fillId="0" borderId="0" xfId="0" applyFont="1" applyProtection="1">
      <protection hidden="1"/>
    </xf>
    <xf numFmtId="0" fontId="8" fillId="0" borderId="0" xfId="0" applyFont="1" applyProtection="1">
      <protection hidden="1"/>
    </xf>
    <xf numFmtId="0" fontId="7" fillId="0" borderId="0" xfId="0" applyFont="1" applyAlignment="1" applyProtection="1">
      <alignment horizontal="left"/>
      <protection hidden="1"/>
    </xf>
    <xf numFmtId="0" fontId="5" fillId="0" borderId="0" xfId="0" applyFont="1" applyProtection="1">
      <protection hidden="1"/>
    </xf>
    <xf numFmtId="40" fontId="5" fillId="8" borderId="19" xfId="0" applyNumberFormat="1" applyFont="1" applyFill="1" applyBorder="1" applyAlignment="1" applyProtection="1">
      <alignment horizontal="left"/>
      <protection hidden="1"/>
    </xf>
    <xf numFmtId="167" fontId="0" fillId="5" borderId="2" xfId="0" applyNumberFormat="1" applyFill="1" applyBorder="1" applyAlignment="1" applyProtection="1">
      <alignment horizontal="center"/>
      <protection locked="0"/>
    </xf>
    <xf numFmtId="167" fontId="0" fillId="0" borderId="2" xfId="0" applyNumberFormat="1" applyBorder="1" applyAlignment="1" applyProtection="1">
      <alignment horizontal="center"/>
      <protection locked="0"/>
    </xf>
    <xf numFmtId="167" fontId="0" fillId="0" borderId="5" xfId="0" applyNumberFormat="1" applyBorder="1" applyAlignment="1" applyProtection="1">
      <alignment horizontal="center"/>
      <protection locked="0"/>
    </xf>
    <xf numFmtId="167" fontId="0" fillId="0" borderId="0" xfId="0" applyNumberFormat="1" applyProtection="1">
      <protection locked="0"/>
    </xf>
    <xf numFmtId="167" fontId="2" fillId="5" borderId="2" xfId="0" applyNumberFormat="1" applyFont="1" applyFill="1" applyBorder="1" applyAlignment="1" applyProtection="1">
      <alignment horizontal="center"/>
      <protection locked="0"/>
    </xf>
    <xf numFmtId="164" fontId="5" fillId="8" borderId="19" xfId="0" applyNumberFormat="1" applyFont="1" applyFill="1" applyBorder="1" applyAlignment="1" applyProtection="1">
      <alignment horizontal="left" vertical="center"/>
      <protection hidden="1"/>
    </xf>
    <xf numFmtId="40" fontId="0" fillId="8" borderId="0" xfId="0" applyNumberFormat="1" applyFill="1" applyBorder="1" applyAlignment="1">
      <alignment vertical="center"/>
    </xf>
    <xf numFmtId="164" fontId="5" fillId="8" borderId="0" xfId="0" applyNumberFormat="1" applyFont="1" applyFill="1" applyBorder="1" applyAlignment="1" applyProtection="1">
      <alignment horizontal="left" vertical="center"/>
      <protection hidden="1"/>
    </xf>
    <xf numFmtId="164" fontId="5" fillId="8" borderId="21" xfId="0" applyNumberFormat="1" applyFont="1" applyFill="1" applyBorder="1" applyAlignment="1">
      <alignment horizontal="left" vertical="top"/>
    </xf>
    <xf numFmtId="40" fontId="0" fillId="9" borderId="4" xfId="0" applyNumberFormat="1" applyFill="1" applyBorder="1" applyAlignment="1" applyProtection="1">
      <alignment horizontal="center" vertical="center"/>
      <protection hidden="1"/>
    </xf>
    <xf numFmtId="40" fontId="0" fillId="9" borderId="8" xfId="0" applyNumberFormat="1" applyFill="1" applyBorder="1" applyAlignment="1" applyProtection="1">
      <alignment horizontal="center" vertical="center"/>
      <protection hidden="1"/>
    </xf>
    <xf numFmtId="40" fontId="0" fillId="9" borderId="11" xfId="0" applyNumberFormat="1" applyFill="1" applyBorder="1" applyAlignment="1" applyProtection="1">
      <alignment horizontal="center" vertical="center"/>
      <protection hidden="1"/>
    </xf>
    <xf numFmtId="40" fontId="3" fillId="9" borderId="11" xfId="0" applyNumberFormat="1" applyFont="1" applyFill="1" applyBorder="1" applyAlignment="1" applyProtection="1">
      <alignment horizontal="center" vertical="center"/>
      <protection hidden="1"/>
    </xf>
    <xf numFmtId="169" fontId="0" fillId="0" borderId="2" xfId="0" applyNumberFormat="1" applyBorder="1" applyAlignment="1" applyProtection="1">
      <alignment horizontal="center"/>
      <protection hidden="1"/>
    </xf>
    <xf numFmtId="169" fontId="0" fillId="5" borderId="2" xfId="0" applyNumberFormat="1" applyFill="1" applyBorder="1" applyAlignment="1" applyProtection="1">
      <alignment horizontal="center"/>
      <protection locked="0"/>
    </xf>
    <xf numFmtId="169" fontId="0" fillId="0" borderId="2" xfId="0" applyNumberFormat="1" applyBorder="1" applyAlignment="1" applyProtection="1">
      <alignment horizontal="center"/>
      <protection locked="0"/>
    </xf>
    <xf numFmtId="169" fontId="2" fillId="5" borderId="2" xfId="0" applyNumberFormat="1" applyFont="1" applyFill="1" applyBorder="1" applyAlignment="1" applyProtection="1">
      <alignment horizontal="center"/>
      <protection locked="0"/>
    </xf>
    <xf numFmtId="169" fontId="0" fillId="0" borderId="0" xfId="0" applyNumberFormat="1" applyProtection="1">
      <protection locked="0"/>
    </xf>
    <xf numFmtId="169" fontId="0" fillId="5" borderId="2" xfId="0" applyNumberFormat="1" applyFill="1" applyBorder="1" applyAlignment="1" applyProtection="1">
      <alignment horizontal="center"/>
      <protection hidden="1"/>
    </xf>
    <xf numFmtId="167" fontId="0" fillId="5" borderId="26" xfId="0" applyNumberFormat="1" applyFill="1" applyBorder="1" applyAlignment="1" applyProtection="1">
      <alignment horizontal="center"/>
      <protection locked="0"/>
    </xf>
    <xf numFmtId="169" fontId="0" fillId="5" borderId="26" xfId="0" applyNumberFormat="1" applyFill="1" applyBorder="1" applyAlignment="1" applyProtection="1">
      <alignment horizontal="center"/>
      <protection locked="0"/>
    </xf>
    <xf numFmtId="169" fontId="0" fillId="5" borderId="26" xfId="0" applyNumberFormat="1" applyFill="1" applyBorder="1" applyAlignment="1" applyProtection="1">
      <alignment horizontal="center"/>
      <protection hidden="1"/>
    </xf>
    <xf numFmtId="169" fontId="0" fillId="5" borderId="27" xfId="0" applyNumberFormat="1" applyFill="1" applyBorder="1" applyAlignment="1" applyProtection="1">
      <alignment horizontal="center"/>
      <protection hidden="1"/>
    </xf>
    <xf numFmtId="167" fontId="0" fillId="0" borderId="27" xfId="0" applyNumberFormat="1" applyBorder="1" applyAlignment="1" applyProtection="1">
      <alignment horizontal="center"/>
      <protection locked="0"/>
    </xf>
    <xf numFmtId="169" fontId="0" fillId="0" borderId="27" xfId="0" applyNumberFormat="1" applyBorder="1" applyAlignment="1" applyProtection="1">
      <alignment horizontal="center"/>
      <protection locked="0"/>
    </xf>
    <xf numFmtId="169" fontId="0" fillId="0" borderId="27" xfId="0" applyNumberFormat="1" applyBorder="1" applyAlignment="1" applyProtection="1">
      <alignment horizontal="center"/>
      <protection hidden="1"/>
    </xf>
    <xf numFmtId="164" fontId="6" fillId="8" borderId="0" xfId="0" applyNumberFormat="1" applyFont="1" applyFill="1" applyBorder="1" applyAlignment="1" applyProtection="1">
      <protection hidden="1"/>
    </xf>
    <xf numFmtId="164" fontId="5" fillId="8" borderId="0" xfId="0" applyNumberFormat="1" applyFont="1" applyFill="1" applyBorder="1" applyAlignment="1" applyProtection="1">
      <alignment horizontal="left"/>
      <protection hidden="1"/>
    </xf>
    <xf numFmtId="0" fontId="0" fillId="8" borderId="0" xfId="0" applyFill="1" applyBorder="1" applyProtection="1">
      <protection hidden="1"/>
    </xf>
    <xf numFmtId="164" fontId="1" fillId="2" borderId="29" xfId="0" applyNumberFormat="1" applyFont="1" applyFill="1" applyBorder="1" applyAlignment="1">
      <alignment horizontal="center"/>
    </xf>
    <xf numFmtId="40" fontId="1" fillId="2" borderId="29" xfId="0" applyNumberFormat="1" applyFont="1" applyFill="1" applyBorder="1" applyAlignment="1">
      <alignment horizontal="center"/>
    </xf>
    <xf numFmtId="40" fontId="1" fillId="2" borderId="32" xfId="0" applyNumberFormat="1" applyFont="1" applyFill="1" applyBorder="1" applyAlignment="1">
      <alignment horizontal="center"/>
    </xf>
    <xf numFmtId="40" fontId="0" fillId="9" borderId="29" xfId="0" applyNumberFormat="1" applyFill="1" applyBorder="1" applyAlignment="1" applyProtection="1">
      <alignment horizontal="center" vertical="center"/>
      <protection hidden="1"/>
    </xf>
    <xf numFmtId="40" fontId="0" fillId="9" borderId="1" xfId="0" applyNumberFormat="1" applyFill="1" applyBorder="1" applyAlignment="1" applyProtection="1">
      <alignment horizontal="center" vertical="center"/>
      <protection hidden="1"/>
    </xf>
    <xf numFmtId="40" fontId="0" fillId="9" borderId="33" xfId="0" applyNumberFormat="1" applyFill="1" applyBorder="1" applyAlignment="1" applyProtection="1">
      <alignment horizontal="center" vertical="center"/>
      <protection hidden="1"/>
    </xf>
    <xf numFmtId="14" fontId="1" fillId="0" borderId="25" xfId="0" applyNumberFormat="1" applyFont="1" applyBorder="1" applyAlignment="1">
      <alignment horizontal="center" vertical="center"/>
    </xf>
    <xf numFmtId="14" fontId="1" fillId="0" borderId="13" xfId="0" applyNumberFormat="1" applyFont="1" applyBorder="1" applyAlignment="1">
      <alignment horizontal="center" vertical="center"/>
    </xf>
    <xf numFmtId="165" fontId="0" fillId="9" borderId="10" xfId="0" applyNumberFormat="1" applyFill="1" applyBorder="1" applyProtection="1">
      <protection locked="0"/>
    </xf>
    <xf numFmtId="165" fontId="0" fillId="9" borderId="9" xfId="0" applyNumberFormat="1" applyFill="1" applyBorder="1" applyProtection="1">
      <protection locked="0"/>
    </xf>
    <xf numFmtId="165" fontId="0" fillId="9" borderId="7" xfId="0" applyNumberFormat="1" applyFill="1" applyBorder="1" applyProtection="1">
      <protection locked="0"/>
    </xf>
    <xf numFmtId="165" fontId="0" fillId="9" borderId="6" xfId="0" applyNumberFormat="1" applyFill="1" applyBorder="1" applyProtection="1">
      <protection locked="0"/>
    </xf>
    <xf numFmtId="165" fontId="0" fillId="9" borderId="3" xfId="0" applyNumberFormat="1" applyFill="1" applyBorder="1" applyProtection="1">
      <protection locked="0"/>
    </xf>
    <xf numFmtId="165" fontId="0" fillId="9" borderId="12" xfId="0" applyNumberFormat="1" applyFill="1" applyBorder="1" applyProtection="1">
      <protection locked="0"/>
    </xf>
    <xf numFmtId="169" fontId="0" fillId="5" borderId="5" xfId="0" applyNumberFormat="1" applyFill="1" applyBorder="1" applyAlignment="1" applyProtection="1">
      <alignment horizontal="center"/>
      <protection locked="0"/>
    </xf>
    <xf numFmtId="167" fontId="0" fillId="0" borderId="13" xfId="0" applyNumberFormat="1" applyBorder="1" applyAlignment="1" applyProtection="1">
      <alignment horizontal="center"/>
      <protection locked="0"/>
    </xf>
    <xf numFmtId="167" fontId="0" fillId="5" borderId="27" xfId="0" applyNumberFormat="1" applyFill="1" applyBorder="1" applyAlignment="1" applyProtection="1">
      <alignment horizontal="center"/>
      <protection locked="0"/>
    </xf>
    <xf numFmtId="169" fontId="0" fillId="5" borderId="28" xfId="0" applyNumberFormat="1" applyFill="1" applyBorder="1" applyAlignment="1" applyProtection="1">
      <alignment horizontal="center"/>
      <protection locked="0"/>
    </xf>
    <xf numFmtId="169" fontId="0" fillId="5" borderId="27" xfId="0" applyNumberFormat="1" applyFill="1" applyBorder="1" applyAlignment="1" applyProtection="1">
      <alignment horizontal="center"/>
      <protection locked="0"/>
    </xf>
    <xf numFmtId="0" fontId="0" fillId="0" borderId="0" xfId="0" applyProtection="1">
      <protection locked="0"/>
    </xf>
    <xf numFmtId="17" fontId="0" fillId="4" borderId="3" xfId="0" applyNumberFormat="1" applyFill="1" applyBorder="1" applyAlignment="1" applyProtection="1">
      <alignment horizontal="center" vertical="center"/>
      <protection hidden="1"/>
    </xf>
    <xf numFmtId="17" fontId="0" fillId="0" borderId="2" xfId="0" applyNumberFormat="1" applyBorder="1" applyAlignment="1" applyProtection="1">
      <alignment horizontal="center" vertical="center"/>
      <protection hidden="1"/>
    </xf>
    <xf numFmtId="17" fontId="0" fillId="4" borderId="2" xfId="0" applyNumberFormat="1" applyFill="1" applyBorder="1" applyAlignment="1" applyProtection="1">
      <alignment horizontal="center" vertical="center"/>
      <protection hidden="1"/>
    </xf>
    <xf numFmtId="17" fontId="0" fillId="4" borderId="26" xfId="0" applyNumberFormat="1" applyFill="1" applyBorder="1" applyAlignment="1" applyProtection="1">
      <alignment horizontal="center" vertical="center"/>
      <protection hidden="1"/>
    </xf>
    <xf numFmtId="17" fontId="0" fillId="0" borderId="27" xfId="0" applyNumberFormat="1" applyBorder="1" applyAlignment="1" applyProtection="1">
      <alignment horizontal="center" vertical="center"/>
      <protection hidden="1"/>
    </xf>
    <xf numFmtId="170" fontId="5" fillId="8" borderId="0" xfId="0" applyNumberFormat="1" applyFont="1" applyFill="1" applyBorder="1" applyAlignment="1" applyProtection="1">
      <alignment vertical="center"/>
      <protection hidden="1"/>
    </xf>
    <xf numFmtId="14" fontId="13" fillId="8" borderId="0" xfId="0" applyNumberFormat="1" applyFont="1" applyFill="1" applyBorder="1" applyProtection="1">
      <protection hidden="1"/>
    </xf>
    <xf numFmtId="0" fontId="14" fillId="8" borderId="0" xfId="0" applyFont="1" applyFill="1" applyBorder="1" applyAlignment="1" applyProtection="1">
      <alignment horizontal="left" vertical="center"/>
      <protection hidden="1"/>
    </xf>
    <xf numFmtId="1" fontId="0" fillId="8" borderId="0" xfId="0" applyNumberFormat="1" applyFill="1" applyBorder="1" applyProtection="1">
      <protection hidden="1"/>
    </xf>
    <xf numFmtId="40" fontId="0" fillId="8" borderId="22" xfId="0" applyNumberFormat="1" applyFill="1" applyBorder="1" applyProtection="1">
      <protection hidden="1"/>
    </xf>
    <xf numFmtId="40" fontId="0" fillId="8" borderId="20" xfId="0" applyNumberFormat="1" applyFill="1" applyBorder="1" applyProtection="1">
      <protection hidden="1"/>
    </xf>
    <xf numFmtId="40" fontId="1" fillId="6" borderId="3" xfId="0" applyNumberFormat="1" applyFont="1" applyFill="1" applyBorder="1" applyAlignment="1">
      <alignment horizontal="center"/>
    </xf>
    <xf numFmtId="40" fontId="1" fillId="6" borderId="15" xfId="0" applyNumberFormat="1" applyFont="1" applyFill="1" applyBorder="1" applyAlignment="1">
      <alignment horizontal="center"/>
    </xf>
    <xf numFmtId="40" fontId="1" fillId="6" borderId="5" xfId="0" applyNumberFormat="1" applyFont="1" applyFill="1" applyBorder="1" applyAlignment="1">
      <alignment horizontal="center"/>
    </xf>
    <xf numFmtId="164" fontId="10" fillId="4" borderId="14" xfId="0" applyNumberFormat="1" applyFont="1" applyFill="1" applyBorder="1" applyAlignment="1" applyProtection="1">
      <alignment horizontal="center" vertical="top"/>
      <protection hidden="1"/>
    </xf>
    <xf numFmtId="164" fontId="10" fillId="4" borderId="0" xfId="0" applyNumberFormat="1" applyFont="1" applyFill="1" applyBorder="1" applyAlignment="1" applyProtection="1">
      <alignment horizontal="center" vertical="top"/>
      <protection hidden="1"/>
    </xf>
    <xf numFmtId="40" fontId="1" fillId="6" borderId="24" xfId="0" applyNumberFormat="1" applyFont="1" applyFill="1" applyBorder="1" applyAlignment="1">
      <alignment horizontal="center"/>
    </xf>
    <xf numFmtId="40" fontId="1" fillId="6" borderId="30" xfId="0" applyNumberFormat="1" applyFont="1" applyFill="1" applyBorder="1" applyAlignment="1">
      <alignment horizontal="center"/>
    </xf>
    <xf numFmtId="40" fontId="1" fillId="6" borderId="31" xfId="0" applyNumberFormat="1" applyFont="1" applyFill="1" applyBorder="1" applyAlignment="1">
      <alignment horizontal="center"/>
    </xf>
    <xf numFmtId="40" fontId="5" fillId="8" borderId="22" xfId="0" applyNumberFormat="1" applyFont="1" applyFill="1" applyBorder="1" applyAlignment="1" applyProtection="1">
      <alignment horizontal="center" vertical="center"/>
      <protection hidden="1"/>
    </xf>
    <xf numFmtId="164" fontId="1" fillId="4" borderId="0" xfId="0" applyNumberFormat="1" applyFont="1" applyFill="1" applyBorder="1" applyAlignment="1" applyProtection="1">
      <alignment horizontal="right" vertical="top"/>
      <protection hidden="1"/>
    </xf>
  </cellXfs>
  <cellStyles count="1">
    <cellStyle name="Normal" xfId="0" builtinId="0"/>
  </cellStyles>
  <dxfs count="1">
    <dxf>
      <font>
        <condense val="0"/>
        <extend val="0"/>
        <color rgb="FF9C0006"/>
      </font>
      <fill>
        <patternFill>
          <bgColor rgb="FFFFC7CE"/>
        </patternFill>
      </fill>
    </dxf>
  </dxfs>
  <tableStyles count="0" defaultTableStyle="TableStyleMedium9" defaultPivotStyle="PivotStyleLight16"/>
  <colors>
    <mruColors>
      <color rgb="FF3B07F9"/>
      <color rgb="FFA2BC44"/>
      <color rgb="FF97BAE5"/>
      <color rgb="FFBA8BDD"/>
      <color rgb="FFFFFF85"/>
      <color rgb="FFFF7171"/>
      <color rgb="FF00FFCC"/>
      <color rgb="FF006400"/>
      <color rgb="FFFFFF66"/>
      <color rgb="FFFF33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476250</xdr:colOff>
      <xdr:row>2</xdr:row>
      <xdr:rowOff>104775</xdr:rowOff>
    </xdr:from>
    <xdr:to>
      <xdr:col>5</xdr:col>
      <xdr:colOff>152781</xdr:colOff>
      <xdr:row>8</xdr:row>
      <xdr:rowOff>89563</xdr:rowOff>
    </xdr:to>
    <xdr:pic>
      <xdr:nvPicPr>
        <xdr:cNvPr id="6" name="Picture 5" descr="It's Me.jpg"/>
        <xdr:cNvPicPr>
          <a:picLocks noChangeAspect="1"/>
        </xdr:cNvPicPr>
      </xdr:nvPicPr>
      <xdr:blipFill>
        <a:blip xmlns:r="http://schemas.openxmlformats.org/officeDocument/2006/relationships" r:embed="rId1" cstate="print"/>
        <a:srcRect b="10630"/>
        <a:stretch>
          <a:fillRect/>
        </a:stretch>
      </xdr:blipFill>
      <xdr:spPr>
        <a:xfrm>
          <a:off x="3895725" y="762000"/>
          <a:ext cx="924306" cy="1137313"/>
        </a:xfrm>
        <a:prstGeom prst="rect">
          <a:avLst/>
        </a:prstGeom>
        <a:noFill/>
        <a:ln w="15875" cap="rnd" cmpd="dbl">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199644</xdr:colOff>
      <xdr:row>8</xdr:row>
      <xdr:rowOff>91412</xdr:rowOff>
    </xdr:from>
    <xdr:to>
      <xdr:col>8</xdr:col>
      <xdr:colOff>514350</xdr:colOff>
      <xdr:row>16</xdr:row>
      <xdr:rowOff>68608</xdr:rowOff>
    </xdr:to>
    <xdr:pic>
      <xdr:nvPicPr>
        <xdr:cNvPr id="3" name="Picture 2" descr="It's Me.jpg"/>
        <xdr:cNvPicPr>
          <a:picLocks noChangeAspect="1"/>
        </xdr:cNvPicPr>
      </xdr:nvPicPr>
      <xdr:blipFill>
        <a:blip xmlns:r="http://schemas.openxmlformats.org/officeDocument/2006/relationships" r:embed="rId1" cstate="print"/>
        <a:stretch>
          <a:fillRect/>
        </a:stretch>
      </xdr:blipFill>
      <xdr:spPr>
        <a:xfrm>
          <a:off x="4466844" y="1386812"/>
          <a:ext cx="924306" cy="1272596"/>
        </a:xfrm>
        <a:prstGeom prst="rect">
          <a:avLst/>
        </a:prstGeom>
        <a:noFill/>
        <a:ln w="12700" cap="rnd" cmpd="dbl">
          <a:solidFill>
            <a:schemeClr val="tx1"/>
          </a:solidFill>
        </a:ln>
      </xdr:spPr>
    </xdr:pic>
    <xdr:clientData/>
  </xdr:twoCellAnchor>
  <xdr:twoCellAnchor editAs="oneCell">
    <xdr:from>
      <xdr:col>11</xdr:col>
      <xdr:colOff>609219</xdr:colOff>
      <xdr:row>8</xdr:row>
      <xdr:rowOff>43787</xdr:rowOff>
    </xdr:from>
    <xdr:to>
      <xdr:col>13</xdr:col>
      <xdr:colOff>314325</xdr:colOff>
      <xdr:row>15</xdr:row>
      <xdr:rowOff>47625</xdr:rowOff>
    </xdr:to>
    <xdr:pic>
      <xdr:nvPicPr>
        <xdr:cNvPr id="4" name="Picture 3" descr="It's Me.jpg"/>
        <xdr:cNvPicPr>
          <a:picLocks noChangeAspect="1"/>
        </xdr:cNvPicPr>
      </xdr:nvPicPr>
      <xdr:blipFill>
        <a:blip xmlns:r="http://schemas.openxmlformats.org/officeDocument/2006/relationships" r:embed="rId1" cstate="print"/>
        <a:srcRect b="10630"/>
        <a:stretch>
          <a:fillRect/>
        </a:stretch>
      </xdr:blipFill>
      <xdr:spPr>
        <a:xfrm>
          <a:off x="7314819" y="1339187"/>
          <a:ext cx="924306" cy="1137313"/>
        </a:xfrm>
        <a:prstGeom prst="rect">
          <a:avLst/>
        </a:prstGeom>
        <a:noFill/>
        <a:ln w="12700" cap="rnd" cmpd="dbl">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codeName="Sheet2"/>
  <dimension ref="A1:I25"/>
  <sheetViews>
    <sheetView showGridLines="0" topLeftCell="A3" workbookViewId="0">
      <selection activeCell="A8" sqref="A8"/>
    </sheetView>
  </sheetViews>
  <sheetFormatPr defaultRowHeight="12.75"/>
  <cols>
    <col min="1" max="16384" width="9.140625" style="28"/>
  </cols>
  <sheetData>
    <row r="1" spans="1:9" ht="18">
      <c r="B1" s="29" t="s">
        <v>20</v>
      </c>
    </row>
    <row r="4" spans="1:9" ht="15">
      <c r="A4" s="30" t="s">
        <v>11</v>
      </c>
    </row>
    <row r="6" spans="1:9" ht="15.75">
      <c r="A6" s="30" t="s">
        <v>14</v>
      </c>
      <c r="B6" s="30"/>
      <c r="C6" s="30"/>
      <c r="D6" s="30"/>
      <c r="E6" s="30"/>
      <c r="F6" s="30"/>
      <c r="G6" s="30"/>
      <c r="H6" s="30"/>
      <c r="I6" s="30"/>
    </row>
    <row r="7" spans="1:9" ht="15">
      <c r="A7" s="30"/>
      <c r="B7" s="30"/>
      <c r="C7" s="30"/>
      <c r="D7" s="30"/>
      <c r="E7" s="30"/>
      <c r="F7" s="30"/>
      <c r="G7" s="30"/>
      <c r="H7" s="30"/>
      <c r="I7" s="30"/>
    </row>
    <row r="8" spans="1:9" ht="15.75">
      <c r="A8" s="30" t="s">
        <v>23</v>
      </c>
      <c r="B8" s="30"/>
      <c r="C8" s="30"/>
      <c r="D8" s="30"/>
      <c r="E8" s="30"/>
      <c r="F8" s="30"/>
      <c r="G8" s="30"/>
      <c r="H8" s="30"/>
      <c r="I8" s="30"/>
    </row>
    <row r="9" spans="1:9" ht="15">
      <c r="A9" s="30"/>
      <c r="B9" s="30"/>
      <c r="C9" s="30"/>
      <c r="D9" s="30"/>
      <c r="E9" s="30"/>
      <c r="F9" s="30"/>
      <c r="G9" s="30"/>
      <c r="H9" s="30"/>
      <c r="I9" s="30"/>
    </row>
    <row r="10" spans="1:9" ht="15">
      <c r="A10" s="30" t="s">
        <v>21</v>
      </c>
      <c r="B10" s="30"/>
      <c r="C10" s="30"/>
      <c r="D10" s="30"/>
      <c r="E10" s="30"/>
      <c r="F10" s="30"/>
      <c r="G10" s="30"/>
      <c r="H10" s="30"/>
      <c r="I10" s="30"/>
    </row>
    <row r="11" spans="1:9" ht="15">
      <c r="A11" s="30"/>
      <c r="B11" s="30"/>
      <c r="C11" s="30"/>
      <c r="D11" s="30"/>
      <c r="E11" s="30"/>
      <c r="F11" s="30"/>
      <c r="G11" s="30"/>
      <c r="H11" s="30"/>
      <c r="I11" s="30"/>
    </row>
    <row r="12" spans="1:9">
      <c r="A12" s="31"/>
    </row>
    <row r="13" spans="1:9" ht="18">
      <c r="A13" s="32" t="s">
        <v>12</v>
      </c>
    </row>
    <row r="15" spans="1:9" ht="15.75">
      <c r="A15" s="30" t="s">
        <v>15</v>
      </c>
      <c r="B15" s="30"/>
      <c r="C15" s="30"/>
      <c r="D15" s="30"/>
    </row>
    <row r="16" spans="1:9" ht="15">
      <c r="A16" s="30"/>
      <c r="B16" s="30"/>
      <c r="C16" s="30"/>
      <c r="D16" s="30"/>
    </row>
    <row r="17" spans="1:4" ht="15.75">
      <c r="A17" s="33" t="s">
        <v>16</v>
      </c>
      <c r="B17" s="30"/>
      <c r="C17" s="30"/>
      <c r="D17" s="30"/>
    </row>
    <row r="18" spans="1:4" ht="15">
      <c r="A18" s="30"/>
      <c r="B18" s="30"/>
      <c r="C18" s="30"/>
      <c r="D18" s="30"/>
    </row>
    <row r="19" spans="1:4" ht="15.75">
      <c r="A19" s="30" t="s">
        <v>17</v>
      </c>
      <c r="B19" s="30"/>
      <c r="C19" s="30"/>
      <c r="D19" s="30"/>
    </row>
    <row r="20" spans="1:4" ht="15">
      <c r="A20" s="30"/>
      <c r="B20" s="30"/>
      <c r="C20" s="30"/>
      <c r="D20" s="30"/>
    </row>
    <row r="21" spans="1:4" ht="15.75">
      <c r="A21" s="30" t="s">
        <v>18</v>
      </c>
      <c r="B21" s="30"/>
      <c r="C21" s="30"/>
      <c r="D21" s="30"/>
    </row>
    <row r="22" spans="1:4" ht="15">
      <c r="A22" s="30"/>
      <c r="B22" s="30"/>
      <c r="C22" s="30"/>
      <c r="D22" s="30"/>
    </row>
    <row r="23" spans="1:4" ht="15.75">
      <c r="A23" s="34" t="s">
        <v>19</v>
      </c>
      <c r="B23" s="34"/>
      <c r="C23" s="34"/>
      <c r="D23" s="34"/>
    </row>
    <row r="24" spans="1:4" ht="17.25" customHeight="1">
      <c r="B24" s="30" t="s">
        <v>13</v>
      </c>
      <c r="C24" s="30"/>
      <c r="D24" s="30"/>
    </row>
    <row r="25" spans="1:4" ht="16.5" customHeight="1">
      <c r="B25" s="31" t="s">
        <v>22</v>
      </c>
    </row>
  </sheetData>
  <sheetProtection password="8CFB"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3">
    <tabColor rgb="FF006400"/>
  </sheetPr>
  <dimension ref="A1:XFC205"/>
  <sheetViews>
    <sheetView showGridLines="0" tabSelected="1" workbookViewId="0">
      <selection activeCell="G7" sqref="G7"/>
    </sheetView>
  </sheetViews>
  <sheetFormatPr defaultColWidth="0" defaultRowHeight="12.75" zeroHeight="1"/>
  <cols>
    <col min="1" max="1" width="23.7109375" customWidth="1"/>
    <col min="2" max="2" width="11.7109375" style="3" bestFit="1" customWidth="1"/>
    <col min="3" max="3" width="15.85546875" style="3" bestFit="1" customWidth="1"/>
    <col min="4" max="4" width="11.7109375" style="3" bestFit="1" customWidth="1"/>
    <col min="5" max="5" width="7" customWidth="1"/>
    <col min="6" max="6" width="9.140625" style="1" customWidth="1"/>
    <col min="7" max="7" width="11.85546875" style="10" customWidth="1"/>
    <col min="8" max="8" width="13" style="10" bestFit="1" customWidth="1"/>
    <col min="9" max="9" width="12.85546875" style="10" customWidth="1"/>
    <col min="10" max="10" width="12.7109375" style="10" customWidth="1"/>
    <col min="11" max="11" width="15.85546875" style="10" bestFit="1" customWidth="1"/>
    <col min="12" max="16383" width="9.140625" hidden="1"/>
    <col min="16384" max="16384" width="2.28515625" customWidth="1"/>
  </cols>
  <sheetData>
    <row r="1" spans="1:11" ht="30" customHeight="1">
      <c r="A1" s="99" t="s">
        <v>9</v>
      </c>
      <c r="B1" s="100"/>
      <c r="C1" s="100"/>
      <c r="D1" s="100"/>
      <c r="E1" s="100"/>
      <c r="F1" s="100"/>
      <c r="G1" s="100"/>
      <c r="H1" s="100"/>
      <c r="I1" s="100"/>
      <c r="J1" s="100"/>
      <c r="K1" s="100"/>
    </row>
    <row r="2" spans="1:11" ht="21.75" customHeight="1" thickBot="1">
      <c r="A2" s="105" t="s">
        <v>24</v>
      </c>
      <c r="B2" s="105"/>
      <c r="C2" s="105"/>
      <c r="D2" s="105"/>
      <c r="E2" s="105"/>
      <c r="F2" s="105"/>
      <c r="G2" s="105"/>
      <c r="H2" s="105"/>
      <c r="I2" s="105"/>
      <c r="J2" s="105"/>
      <c r="K2" s="105"/>
    </row>
    <row r="3" spans="1:11" ht="15" customHeight="1" thickBot="1">
      <c r="A3" s="14"/>
      <c r="B3" s="13"/>
      <c r="C3" s="14"/>
      <c r="D3" s="14"/>
      <c r="E3" s="14"/>
      <c r="F3" s="15"/>
      <c r="G3" s="16"/>
      <c r="H3" s="17"/>
      <c r="I3" s="14"/>
      <c r="J3" s="14"/>
      <c r="K3" s="18"/>
    </row>
    <row r="4" spans="1:11" ht="16.5" thickBot="1">
      <c r="A4" s="41" t="s">
        <v>7</v>
      </c>
      <c r="B4" s="62"/>
      <c r="C4" s="27">
        <v>40959</v>
      </c>
      <c r="D4" s="11"/>
      <c r="E4" s="12"/>
      <c r="F4" s="12"/>
      <c r="G4" s="63" t="s">
        <v>6</v>
      </c>
      <c r="H4" s="64"/>
      <c r="I4" s="11"/>
      <c r="J4" s="11"/>
      <c r="K4" s="26">
        <v>100000</v>
      </c>
    </row>
    <row r="5" spans="1:11" ht="13.5" customHeight="1" thickBot="1">
      <c r="A5" s="19"/>
      <c r="B5" s="11"/>
      <c r="C5" s="11"/>
      <c r="D5" s="11"/>
      <c r="E5" s="11"/>
      <c r="F5" s="11"/>
      <c r="G5" s="90"/>
      <c r="H5" s="93"/>
      <c r="I5" s="11"/>
      <c r="J5" s="7"/>
      <c r="K5" s="20"/>
    </row>
    <row r="6" spans="1:11" ht="15.75" customHeight="1" thickBot="1">
      <c r="A6" s="35" t="s">
        <v>5</v>
      </c>
      <c r="B6" s="11"/>
      <c r="C6" s="8">
        <f>SUM(K13:K192)</f>
        <v>4000</v>
      </c>
      <c r="D6" s="11"/>
      <c r="E6" s="12"/>
      <c r="F6" s="7"/>
      <c r="G6" s="24" t="s">
        <v>28</v>
      </c>
      <c r="H6" s="23"/>
      <c r="I6" s="92" t="str">
        <f ca="1">"(Aprox. Days Left "&amp;DAYS360(TODAY(),G7)&amp;")"</f>
        <v>(Aprox. Days Left 5373)</v>
      </c>
      <c r="J6" s="11"/>
      <c r="K6" s="8">
        <f>D192</f>
        <v>14387.255554322164</v>
      </c>
    </row>
    <row r="7" spans="1:11" ht="13.5" thickBot="1">
      <c r="A7" s="19"/>
      <c r="B7" s="12"/>
      <c r="C7" s="12"/>
      <c r="D7" s="12"/>
      <c r="E7" s="11"/>
      <c r="F7" s="12"/>
      <c r="G7" s="91">
        <f>(MIN(DATE(YEAR(C4),MONTH(C4)+180,DAY(C4)),DATE(YEAR(C4),MONTH(C4)+180+1,0)))</f>
        <v>46438</v>
      </c>
      <c r="H7" s="11"/>
      <c r="I7" s="93"/>
      <c r="J7" s="11"/>
      <c r="K7" s="95"/>
    </row>
    <row r="8" spans="1:11" ht="16.5" thickBot="1">
      <c r="A8" s="41" t="s">
        <v>27</v>
      </c>
      <c r="B8" s="12"/>
      <c r="C8" s="9">
        <v>8.5999999999999993E-2</v>
      </c>
      <c r="D8" s="12"/>
      <c r="E8" s="12"/>
      <c r="F8" s="42"/>
      <c r="G8" s="43" t="s">
        <v>8</v>
      </c>
      <c r="H8" s="11"/>
      <c r="I8" s="93"/>
      <c r="J8" s="11"/>
      <c r="K8" s="25">
        <f>K6-C6</f>
        <v>10387.255554322164</v>
      </c>
    </row>
    <row r="9" spans="1:11" ht="15" customHeight="1" thickBot="1">
      <c r="A9" s="44"/>
      <c r="B9" s="104" t="str">
        <f>IF(C8=0,"Please Fill the Interest Rate"," ")</f>
        <v xml:space="preserve"> </v>
      </c>
      <c r="C9" s="104"/>
      <c r="D9" s="104"/>
      <c r="E9" s="21"/>
      <c r="F9" s="21"/>
      <c r="G9" s="94"/>
      <c r="H9" s="94"/>
      <c r="I9" s="94"/>
      <c r="J9" s="94"/>
      <c r="K9" s="22"/>
    </row>
    <row r="10" spans="1:11" ht="9" customHeight="1">
      <c r="A10" s="5"/>
      <c r="B10" s="4"/>
      <c r="C10" s="4"/>
      <c r="D10" s="4"/>
      <c r="E10" s="4"/>
      <c r="F10" s="4"/>
      <c r="G10" s="4"/>
      <c r="H10" s="4"/>
      <c r="I10" s="4"/>
      <c r="J10" s="4"/>
      <c r="K10" s="4"/>
    </row>
    <row r="11" spans="1:11" ht="13.5" thickBot="1">
      <c r="A11" s="101" t="s">
        <v>10</v>
      </c>
      <c r="B11" s="102"/>
      <c r="C11" s="102"/>
      <c r="D11" s="103"/>
      <c r="E11" s="4"/>
      <c r="F11" s="96" t="s">
        <v>4</v>
      </c>
      <c r="G11" s="97"/>
      <c r="H11" s="97"/>
      <c r="I11" s="97"/>
      <c r="J11" s="97"/>
      <c r="K11" s="98"/>
    </row>
    <row r="12" spans="1:11" ht="13.5" thickBot="1">
      <c r="A12" s="65" t="s">
        <v>0</v>
      </c>
      <c r="B12" s="66" t="s">
        <v>1</v>
      </c>
      <c r="C12" s="67" t="s">
        <v>2</v>
      </c>
      <c r="D12" s="66" t="s">
        <v>3</v>
      </c>
      <c r="E12" s="4"/>
      <c r="F12" s="6"/>
      <c r="G12" s="71" t="s">
        <v>25</v>
      </c>
      <c r="H12" s="72" t="s">
        <v>3</v>
      </c>
      <c r="I12" s="72" t="s">
        <v>25</v>
      </c>
      <c r="J12" s="72" t="s">
        <v>3</v>
      </c>
      <c r="K12" s="72" t="s">
        <v>26</v>
      </c>
    </row>
    <row r="13" spans="1:11" ht="13.5" thickBot="1">
      <c r="A13" s="73">
        <v>40959</v>
      </c>
      <c r="B13" s="68">
        <f>K13</f>
        <v>1000</v>
      </c>
      <c r="C13" s="46">
        <f t="shared" ref="C13:C44" si="0">(B13*$C$8)/12</f>
        <v>7.166666666666667</v>
      </c>
      <c r="D13" s="46">
        <f>B13+C13</f>
        <v>1007.1666666666666</v>
      </c>
      <c r="E13" s="4"/>
      <c r="F13" s="85">
        <f>A13</f>
        <v>40959</v>
      </c>
      <c r="G13" s="36">
        <v>40959</v>
      </c>
      <c r="H13" s="79">
        <v>1000</v>
      </c>
      <c r="I13" s="36"/>
      <c r="J13" s="50"/>
      <c r="K13" s="54">
        <f>SUM(H13,J13)</f>
        <v>1000</v>
      </c>
    </row>
    <row r="14" spans="1:11" ht="13.5" thickBot="1">
      <c r="A14" s="74">
        <v>40988</v>
      </c>
      <c r="B14" s="47">
        <f>SUM(K14,D13)</f>
        <v>4007.1666666666665</v>
      </c>
      <c r="C14" s="47">
        <f t="shared" si="0"/>
        <v>28.718027777777774</v>
      </c>
      <c r="D14" s="48">
        <f>B14+C14</f>
        <v>4035.8846944444444</v>
      </c>
      <c r="E14" s="4"/>
      <c r="F14" s="86">
        <f t="shared" ref="F14:F77" si="1">A14</f>
        <v>40988</v>
      </c>
      <c r="G14" s="80">
        <v>40969</v>
      </c>
      <c r="H14" s="51">
        <v>3000</v>
      </c>
      <c r="I14" s="37"/>
      <c r="J14" s="51"/>
      <c r="K14" s="49">
        <f t="shared" ref="K14:K77" si="2">SUM(H14,J14)</f>
        <v>3000</v>
      </c>
    </row>
    <row r="15" spans="1:11" ht="13.5" thickBot="1">
      <c r="A15" s="73">
        <v>41019</v>
      </c>
      <c r="B15" s="69">
        <f t="shared" ref="B15:B78" si="3">SUM(K15,D14)</f>
        <v>4035.8846944444444</v>
      </c>
      <c r="C15" s="46">
        <f t="shared" si="0"/>
        <v>28.923840310185184</v>
      </c>
      <c r="D15" s="46">
        <f t="shared" ref="D15:D77" si="4">B15+C15</f>
        <v>4064.8085347546298</v>
      </c>
      <c r="E15" s="4"/>
      <c r="F15" s="87">
        <f t="shared" si="1"/>
        <v>41019</v>
      </c>
      <c r="G15" s="36"/>
      <c r="H15" s="50"/>
      <c r="I15" s="36"/>
      <c r="J15" s="50"/>
      <c r="K15" s="54">
        <f t="shared" si="2"/>
        <v>0</v>
      </c>
    </row>
    <row r="16" spans="1:11" ht="13.5" thickBot="1">
      <c r="A16" s="75">
        <v>41049</v>
      </c>
      <c r="B16" s="68">
        <f t="shared" si="3"/>
        <v>4064.8085347546298</v>
      </c>
      <c r="C16" s="45">
        <f t="shared" si="0"/>
        <v>29.131127832408179</v>
      </c>
      <c r="D16" s="45">
        <f t="shared" si="4"/>
        <v>4093.9396625870381</v>
      </c>
      <c r="E16" s="4"/>
      <c r="F16" s="86">
        <f t="shared" si="1"/>
        <v>41049</v>
      </c>
      <c r="G16" s="37"/>
      <c r="H16" s="51"/>
      <c r="I16" s="37"/>
      <c r="J16" s="51"/>
      <c r="K16" s="49">
        <f t="shared" si="2"/>
        <v>0</v>
      </c>
    </row>
    <row r="17" spans="1:11" ht="13.5" thickBot="1">
      <c r="A17" s="75">
        <v>41080</v>
      </c>
      <c r="B17" s="68">
        <f t="shared" si="3"/>
        <v>4093.9396625870381</v>
      </c>
      <c r="C17" s="45">
        <f t="shared" si="0"/>
        <v>29.339900915207107</v>
      </c>
      <c r="D17" s="45">
        <f t="shared" si="4"/>
        <v>4123.2795635022449</v>
      </c>
      <c r="E17" s="4"/>
      <c r="F17" s="87">
        <f t="shared" si="1"/>
        <v>41080</v>
      </c>
      <c r="G17" s="36"/>
      <c r="H17" s="52"/>
      <c r="I17" s="36"/>
      <c r="J17" s="50"/>
      <c r="K17" s="54">
        <f t="shared" si="2"/>
        <v>0</v>
      </c>
    </row>
    <row r="18" spans="1:11" ht="13.5" thickBot="1">
      <c r="A18" s="75">
        <v>41110</v>
      </c>
      <c r="B18" s="68">
        <f t="shared" si="3"/>
        <v>4123.2795635022449</v>
      </c>
      <c r="C18" s="45">
        <f t="shared" si="0"/>
        <v>29.55017020509942</v>
      </c>
      <c r="D18" s="45">
        <f t="shared" si="4"/>
        <v>4152.8297337073445</v>
      </c>
      <c r="E18" s="4"/>
      <c r="F18" s="86">
        <f t="shared" si="1"/>
        <v>41110</v>
      </c>
      <c r="G18" s="37"/>
      <c r="H18" s="51"/>
      <c r="I18" s="37"/>
      <c r="J18" s="51"/>
      <c r="K18" s="49">
        <f t="shared" si="2"/>
        <v>0</v>
      </c>
    </row>
    <row r="19" spans="1:11" ht="13.5" thickBot="1">
      <c r="A19" s="75">
        <v>41141</v>
      </c>
      <c r="B19" s="68">
        <f t="shared" si="3"/>
        <v>4152.8297337073445</v>
      </c>
      <c r="C19" s="45">
        <f t="shared" si="0"/>
        <v>29.761946424902632</v>
      </c>
      <c r="D19" s="45">
        <f t="shared" si="4"/>
        <v>4182.5916801322473</v>
      </c>
      <c r="E19" s="4"/>
      <c r="F19" s="87">
        <f t="shared" si="1"/>
        <v>41141</v>
      </c>
      <c r="G19" s="36"/>
      <c r="H19" s="50"/>
      <c r="I19" s="40"/>
      <c r="J19" s="50"/>
      <c r="K19" s="54">
        <f t="shared" si="2"/>
        <v>0</v>
      </c>
    </row>
    <row r="20" spans="1:11" ht="13.5" thickBot="1">
      <c r="A20" s="75">
        <v>41172</v>
      </c>
      <c r="B20" s="68">
        <f t="shared" si="3"/>
        <v>4182.5916801322473</v>
      </c>
      <c r="C20" s="45">
        <f t="shared" si="0"/>
        <v>29.975240374281103</v>
      </c>
      <c r="D20" s="45">
        <f t="shared" si="4"/>
        <v>4212.5669205065287</v>
      </c>
      <c r="E20" s="4"/>
      <c r="F20" s="86">
        <f t="shared" si="1"/>
        <v>41172</v>
      </c>
      <c r="G20" s="37"/>
      <c r="H20" s="51"/>
      <c r="I20" s="37"/>
      <c r="J20" s="51"/>
      <c r="K20" s="49">
        <f t="shared" si="2"/>
        <v>0</v>
      </c>
    </row>
    <row r="21" spans="1:11" ht="13.5" thickBot="1">
      <c r="A21" s="75">
        <v>41202</v>
      </c>
      <c r="B21" s="68">
        <f t="shared" si="3"/>
        <v>4212.5669205065287</v>
      </c>
      <c r="C21" s="45">
        <f t="shared" si="0"/>
        <v>30.190062930296786</v>
      </c>
      <c r="D21" s="45">
        <f t="shared" si="4"/>
        <v>4242.7569834368251</v>
      </c>
      <c r="E21" s="4"/>
      <c r="F21" s="87">
        <f t="shared" si="1"/>
        <v>41202</v>
      </c>
      <c r="G21" s="36"/>
      <c r="H21" s="50"/>
      <c r="I21" s="36"/>
      <c r="J21" s="50"/>
      <c r="K21" s="54">
        <f>SUM(H21,J21)</f>
        <v>0</v>
      </c>
    </row>
    <row r="22" spans="1:11" ht="13.5" thickBot="1">
      <c r="A22" s="75">
        <v>41233</v>
      </c>
      <c r="B22" s="68">
        <f t="shared" si="3"/>
        <v>4242.7569834368251</v>
      </c>
      <c r="C22" s="45">
        <f t="shared" si="0"/>
        <v>30.406425047963911</v>
      </c>
      <c r="D22" s="45">
        <f t="shared" si="4"/>
        <v>4273.1634084847892</v>
      </c>
      <c r="E22" s="4"/>
      <c r="F22" s="86">
        <f t="shared" si="1"/>
        <v>41233</v>
      </c>
      <c r="G22" s="37"/>
      <c r="H22" s="51"/>
      <c r="I22" s="37"/>
      <c r="J22" s="51"/>
      <c r="K22" s="49">
        <f t="shared" si="2"/>
        <v>0</v>
      </c>
    </row>
    <row r="23" spans="1:11" ht="13.5" thickBot="1">
      <c r="A23" s="75">
        <v>41263</v>
      </c>
      <c r="B23" s="70">
        <f t="shared" si="3"/>
        <v>4273.1634084847892</v>
      </c>
      <c r="C23" s="45">
        <f t="shared" si="0"/>
        <v>30.624337760807652</v>
      </c>
      <c r="D23" s="45">
        <f t="shared" si="4"/>
        <v>4303.7877462455972</v>
      </c>
      <c r="E23" s="4"/>
      <c r="F23" s="88">
        <f t="shared" si="1"/>
        <v>41263</v>
      </c>
      <c r="G23" s="55"/>
      <c r="H23" s="56"/>
      <c r="I23" s="55"/>
      <c r="J23" s="56"/>
      <c r="K23" s="57">
        <f t="shared" si="2"/>
        <v>0</v>
      </c>
    </row>
    <row r="24" spans="1:11" ht="13.5" thickBot="1">
      <c r="A24" s="75">
        <v>41294</v>
      </c>
      <c r="B24" s="68">
        <f t="shared" si="3"/>
        <v>4303.7877462455972</v>
      </c>
      <c r="C24" s="45">
        <f t="shared" si="0"/>
        <v>30.843812181426781</v>
      </c>
      <c r="D24" s="45">
        <f t="shared" si="4"/>
        <v>4334.6315584270242</v>
      </c>
      <c r="E24" s="4"/>
      <c r="F24" s="89">
        <f t="shared" si="1"/>
        <v>41294</v>
      </c>
      <c r="G24" s="81"/>
      <c r="H24" s="82"/>
      <c r="I24" s="81"/>
      <c r="J24" s="83"/>
      <c r="K24" s="58">
        <f>SUM(H24,J24)</f>
        <v>0</v>
      </c>
    </row>
    <row r="25" spans="1:11" ht="13.5" thickBot="1">
      <c r="A25" s="73">
        <v>41325</v>
      </c>
      <c r="B25" s="69">
        <f t="shared" si="3"/>
        <v>4334.6315584270242</v>
      </c>
      <c r="C25" s="45">
        <f t="shared" si="0"/>
        <v>31.06485950206034</v>
      </c>
      <c r="D25" s="45">
        <f t="shared" si="4"/>
        <v>4365.6964179290844</v>
      </c>
      <c r="E25" s="4"/>
      <c r="F25" s="87">
        <f t="shared" si="1"/>
        <v>41325</v>
      </c>
      <c r="G25" s="80"/>
      <c r="H25" s="51"/>
      <c r="I25" s="37"/>
      <c r="J25" s="51"/>
      <c r="K25" s="49">
        <f t="shared" si="2"/>
        <v>0</v>
      </c>
    </row>
    <row r="26" spans="1:11" ht="13.5" thickBot="1">
      <c r="A26" s="74">
        <v>41353</v>
      </c>
      <c r="B26" s="47">
        <f t="shared" si="3"/>
        <v>4365.6964179290844</v>
      </c>
      <c r="C26" s="47">
        <f t="shared" si="0"/>
        <v>31.287490995158436</v>
      </c>
      <c r="D26" s="48">
        <f t="shared" si="4"/>
        <v>4396.9839089242432</v>
      </c>
      <c r="E26" s="4"/>
      <c r="F26" s="86">
        <f t="shared" si="1"/>
        <v>41353</v>
      </c>
      <c r="G26" s="36"/>
      <c r="H26" s="50"/>
      <c r="I26" s="36"/>
      <c r="J26" s="50"/>
      <c r="K26" s="54">
        <f t="shared" si="2"/>
        <v>0</v>
      </c>
    </row>
    <row r="27" spans="1:11" ht="13.5" thickBot="1">
      <c r="A27" s="73">
        <v>41384</v>
      </c>
      <c r="B27" s="69">
        <f t="shared" si="3"/>
        <v>4396.9839089242432</v>
      </c>
      <c r="C27" s="46">
        <f t="shared" si="0"/>
        <v>31.511718013957076</v>
      </c>
      <c r="D27" s="46">
        <f t="shared" si="4"/>
        <v>4428.4956269382001</v>
      </c>
      <c r="E27" s="4"/>
      <c r="F27" s="87">
        <f t="shared" si="1"/>
        <v>41384</v>
      </c>
      <c r="G27" s="37"/>
      <c r="H27" s="51"/>
      <c r="I27" s="37"/>
      <c r="J27" s="51"/>
      <c r="K27" s="49">
        <f t="shared" si="2"/>
        <v>0</v>
      </c>
    </row>
    <row r="28" spans="1:11" ht="13.5" thickBot="1">
      <c r="A28" s="75">
        <v>41414</v>
      </c>
      <c r="B28" s="68">
        <f t="shared" si="3"/>
        <v>4428.4956269382001</v>
      </c>
      <c r="C28" s="45">
        <f t="shared" si="0"/>
        <v>31.737551993057096</v>
      </c>
      <c r="D28" s="45">
        <f t="shared" si="4"/>
        <v>4460.2331789312575</v>
      </c>
      <c r="E28" s="4"/>
      <c r="F28" s="86">
        <f t="shared" si="1"/>
        <v>41414</v>
      </c>
      <c r="G28" s="36"/>
      <c r="H28" s="52"/>
      <c r="I28" s="36"/>
      <c r="J28" s="50"/>
      <c r="K28" s="54">
        <f t="shared" si="2"/>
        <v>0</v>
      </c>
    </row>
    <row r="29" spans="1:11" ht="13.5" thickBot="1">
      <c r="A29" s="75">
        <v>41445</v>
      </c>
      <c r="B29" s="68">
        <f t="shared" si="3"/>
        <v>4460.2331789312575</v>
      </c>
      <c r="C29" s="45">
        <f t="shared" si="0"/>
        <v>31.965004449007342</v>
      </c>
      <c r="D29" s="45">
        <f t="shared" si="4"/>
        <v>4492.1981833802647</v>
      </c>
      <c r="E29" s="4"/>
      <c r="F29" s="87">
        <f t="shared" si="1"/>
        <v>41445</v>
      </c>
      <c r="G29" s="37"/>
      <c r="H29" s="51"/>
      <c r="I29" s="37"/>
      <c r="J29" s="51"/>
      <c r="K29" s="49">
        <f t="shared" si="2"/>
        <v>0</v>
      </c>
    </row>
    <row r="30" spans="1:11" ht="13.5" thickBot="1">
      <c r="A30" s="75">
        <v>41475</v>
      </c>
      <c r="B30" s="68">
        <f t="shared" si="3"/>
        <v>4492.1981833802647</v>
      </c>
      <c r="C30" s="45">
        <f t="shared" si="0"/>
        <v>32.194086980891896</v>
      </c>
      <c r="D30" s="45">
        <f t="shared" si="4"/>
        <v>4524.392270361157</v>
      </c>
      <c r="E30" s="4"/>
      <c r="F30" s="86">
        <f t="shared" si="1"/>
        <v>41475</v>
      </c>
      <c r="G30" s="36"/>
      <c r="H30" s="50"/>
      <c r="I30" s="40"/>
      <c r="J30" s="50"/>
      <c r="K30" s="54">
        <f t="shared" si="2"/>
        <v>0</v>
      </c>
    </row>
    <row r="31" spans="1:11" ht="13.5" thickBot="1">
      <c r="A31" s="75">
        <v>41506</v>
      </c>
      <c r="B31" s="68">
        <f t="shared" si="3"/>
        <v>4524.392270361157</v>
      </c>
      <c r="C31" s="45">
        <f t="shared" si="0"/>
        <v>32.424811270921623</v>
      </c>
      <c r="D31" s="45">
        <f t="shared" si="4"/>
        <v>4556.817081632079</v>
      </c>
      <c r="E31" s="4"/>
      <c r="F31" s="87">
        <f t="shared" si="1"/>
        <v>41506</v>
      </c>
      <c r="G31" s="37"/>
      <c r="H31" s="51"/>
      <c r="I31" s="37"/>
      <c r="J31" s="51"/>
      <c r="K31" s="49">
        <f t="shared" si="2"/>
        <v>0</v>
      </c>
    </row>
    <row r="32" spans="1:11" ht="13.5" thickBot="1">
      <c r="A32" s="75">
        <v>41537</v>
      </c>
      <c r="B32" s="68">
        <f t="shared" si="3"/>
        <v>4556.817081632079</v>
      </c>
      <c r="C32" s="45">
        <f t="shared" si="0"/>
        <v>32.657189085029898</v>
      </c>
      <c r="D32" s="45">
        <f t="shared" si="4"/>
        <v>4589.474270717109</v>
      </c>
      <c r="E32" s="4"/>
      <c r="F32" s="86">
        <f t="shared" si="1"/>
        <v>41537</v>
      </c>
      <c r="G32" s="36"/>
      <c r="H32" s="50"/>
      <c r="I32" s="36"/>
      <c r="J32" s="50"/>
      <c r="K32" s="54">
        <f t="shared" si="2"/>
        <v>0</v>
      </c>
    </row>
    <row r="33" spans="1:11" ht="13.5" thickBot="1">
      <c r="A33" s="75">
        <v>41567</v>
      </c>
      <c r="B33" s="68">
        <f t="shared" si="3"/>
        <v>4589.474270717109</v>
      </c>
      <c r="C33" s="45">
        <f t="shared" si="0"/>
        <v>32.89123227347261</v>
      </c>
      <c r="D33" s="45">
        <f t="shared" si="4"/>
        <v>4622.3655029905813</v>
      </c>
      <c r="E33" s="4"/>
      <c r="F33" s="87">
        <f t="shared" si="1"/>
        <v>41567</v>
      </c>
      <c r="G33" s="37"/>
      <c r="H33" s="51"/>
      <c r="I33" s="37"/>
      <c r="J33" s="51"/>
      <c r="K33" s="49">
        <f t="shared" si="2"/>
        <v>0</v>
      </c>
    </row>
    <row r="34" spans="1:11" ht="13.5" thickBot="1">
      <c r="A34" s="75">
        <v>41598</v>
      </c>
      <c r="B34" s="68">
        <f t="shared" si="3"/>
        <v>4622.3655029905813</v>
      </c>
      <c r="C34" s="45">
        <f t="shared" si="0"/>
        <v>33.126952771432492</v>
      </c>
      <c r="D34" s="45">
        <f t="shared" si="4"/>
        <v>4655.4924557620134</v>
      </c>
      <c r="E34" s="4"/>
      <c r="F34" s="86">
        <f t="shared" si="1"/>
        <v>41598</v>
      </c>
      <c r="G34" s="36"/>
      <c r="H34" s="50"/>
      <c r="I34" s="36"/>
      <c r="J34" s="50"/>
      <c r="K34" s="54">
        <f t="shared" si="2"/>
        <v>0</v>
      </c>
    </row>
    <row r="35" spans="1:11" ht="13.5" thickBot="1">
      <c r="A35" s="75">
        <v>41628</v>
      </c>
      <c r="B35" s="68">
        <f t="shared" si="3"/>
        <v>4655.4924557620134</v>
      </c>
      <c r="C35" s="45">
        <f t="shared" si="0"/>
        <v>33.364362599627761</v>
      </c>
      <c r="D35" s="45">
        <f t="shared" si="4"/>
        <v>4688.8568183616408</v>
      </c>
      <c r="E35" s="4"/>
      <c r="F35" s="88">
        <f t="shared" si="1"/>
        <v>41628</v>
      </c>
      <c r="G35" s="37"/>
      <c r="H35" s="51"/>
      <c r="I35" s="37"/>
      <c r="J35" s="51"/>
      <c r="K35" s="49">
        <f t="shared" si="2"/>
        <v>0</v>
      </c>
    </row>
    <row r="36" spans="1:11" ht="13.5" thickBot="1">
      <c r="A36" s="75">
        <v>41659</v>
      </c>
      <c r="B36" s="68">
        <f t="shared" si="3"/>
        <v>4688.8568183616408</v>
      </c>
      <c r="C36" s="45">
        <f t="shared" si="0"/>
        <v>33.603473864925085</v>
      </c>
      <c r="D36" s="45">
        <f t="shared" si="4"/>
        <v>4722.4602922265658</v>
      </c>
      <c r="E36" s="4"/>
      <c r="F36" s="89">
        <f t="shared" si="1"/>
        <v>41659</v>
      </c>
      <c r="G36" s="59"/>
      <c r="H36" s="60"/>
      <c r="I36" s="59"/>
      <c r="J36" s="60"/>
      <c r="K36" s="61">
        <f t="shared" si="2"/>
        <v>0</v>
      </c>
    </row>
    <row r="37" spans="1:11" ht="13.5" thickBot="1">
      <c r="A37" s="76">
        <v>41690</v>
      </c>
      <c r="B37" s="69">
        <f t="shared" si="3"/>
        <v>4722.4602922265658</v>
      </c>
      <c r="C37" s="45">
        <f t="shared" si="0"/>
        <v>33.844298760957052</v>
      </c>
      <c r="D37" s="45">
        <f t="shared" si="4"/>
        <v>4756.3045909875227</v>
      </c>
      <c r="E37" s="4"/>
      <c r="F37" s="87">
        <f t="shared" si="1"/>
        <v>41690</v>
      </c>
      <c r="G37" s="36"/>
      <c r="H37" s="50"/>
      <c r="I37" s="36"/>
      <c r="J37" s="50"/>
      <c r="K37" s="54">
        <f t="shared" si="2"/>
        <v>0</v>
      </c>
    </row>
    <row r="38" spans="1:11" ht="13.5" thickBot="1">
      <c r="A38" s="74">
        <v>41718</v>
      </c>
      <c r="B38" s="47">
        <f t="shared" si="3"/>
        <v>4756.3045909875227</v>
      </c>
      <c r="C38" s="47">
        <f t="shared" si="0"/>
        <v>34.086849568743908</v>
      </c>
      <c r="D38" s="48">
        <f t="shared" si="4"/>
        <v>4790.3914405562664</v>
      </c>
      <c r="E38" s="4"/>
      <c r="F38" s="86">
        <f t="shared" si="1"/>
        <v>41718</v>
      </c>
      <c r="G38" s="37"/>
      <c r="H38" s="51"/>
      <c r="I38" s="37"/>
      <c r="J38" s="51"/>
      <c r="K38" s="49">
        <f t="shared" si="2"/>
        <v>0</v>
      </c>
    </row>
    <row r="39" spans="1:11" ht="13.5" thickBot="1">
      <c r="A39" s="76">
        <v>41749</v>
      </c>
      <c r="B39" s="69">
        <f t="shared" si="3"/>
        <v>4790.3914405562664</v>
      </c>
      <c r="C39" s="46">
        <f t="shared" si="0"/>
        <v>34.331138657319904</v>
      </c>
      <c r="D39" s="46">
        <f t="shared" si="4"/>
        <v>4824.722579213586</v>
      </c>
      <c r="E39" s="4"/>
      <c r="F39" s="87">
        <f t="shared" si="1"/>
        <v>41749</v>
      </c>
      <c r="G39" s="36"/>
      <c r="H39" s="50"/>
      <c r="I39" s="36"/>
      <c r="J39" s="50"/>
      <c r="K39" s="54">
        <f t="shared" si="2"/>
        <v>0</v>
      </c>
    </row>
    <row r="40" spans="1:11" ht="13.5" thickBot="1">
      <c r="A40" s="77">
        <v>41779</v>
      </c>
      <c r="B40" s="68">
        <f t="shared" si="3"/>
        <v>4824.722579213586</v>
      </c>
      <c r="C40" s="45">
        <f t="shared" si="0"/>
        <v>34.577178484364033</v>
      </c>
      <c r="D40" s="45">
        <f t="shared" si="4"/>
        <v>4859.2997576979496</v>
      </c>
      <c r="E40" s="4"/>
      <c r="F40" s="86">
        <f t="shared" si="1"/>
        <v>41779</v>
      </c>
      <c r="G40" s="37"/>
      <c r="H40" s="51"/>
      <c r="I40" s="37"/>
      <c r="J40" s="51"/>
      <c r="K40" s="49">
        <f t="shared" si="2"/>
        <v>0</v>
      </c>
    </row>
    <row r="41" spans="1:11" ht="13.5" thickBot="1">
      <c r="A41" s="77">
        <v>41810</v>
      </c>
      <c r="B41" s="68">
        <f t="shared" si="3"/>
        <v>4859.2997576979496</v>
      </c>
      <c r="C41" s="45">
        <f t="shared" si="0"/>
        <v>34.824981596835308</v>
      </c>
      <c r="D41" s="45">
        <f t="shared" si="4"/>
        <v>4894.1247392947853</v>
      </c>
      <c r="E41" s="4"/>
      <c r="F41" s="87">
        <f t="shared" si="1"/>
        <v>41810</v>
      </c>
      <c r="G41" s="36"/>
      <c r="H41" s="50"/>
      <c r="I41" s="36"/>
      <c r="J41" s="50"/>
      <c r="K41" s="54">
        <f t="shared" si="2"/>
        <v>0</v>
      </c>
    </row>
    <row r="42" spans="1:11" ht="13.5" thickBot="1">
      <c r="A42" s="77">
        <v>41840</v>
      </c>
      <c r="B42" s="68">
        <f t="shared" si="3"/>
        <v>4894.1247392947853</v>
      </c>
      <c r="C42" s="45">
        <f t="shared" si="0"/>
        <v>35.074560631612627</v>
      </c>
      <c r="D42" s="45">
        <f t="shared" si="4"/>
        <v>4929.1992999263975</v>
      </c>
      <c r="E42" s="4"/>
      <c r="F42" s="86">
        <f t="shared" si="1"/>
        <v>41840</v>
      </c>
      <c r="G42" s="37"/>
      <c r="H42" s="51"/>
      <c r="I42" s="37"/>
      <c r="J42" s="51"/>
      <c r="K42" s="49">
        <f t="shared" si="2"/>
        <v>0</v>
      </c>
    </row>
    <row r="43" spans="1:11" ht="13.5" thickBot="1">
      <c r="A43" s="77">
        <v>41871</v>
      </c>
      <c r="B43" s="68">
        <f t="shared" si="3"/>
        <v>4929.1992999263975</v>
      </c>
      <c r="C43" s="45">
        <f t="shared" si="0"/>
        <v>35.325928316139176</v>
      </c>
      <c r="D43" s="45">
        <f t="shared" si="4"/>
        <v>4964.5252282425363</v>
      </c>
      <c r="E43" s="4"/>
      <c r="F43" s="87">
        <f t="shared" si="1"/>
        <v>41871</v>
      </c>
      <c r="G43" s="36"/>
      <c r="H43" s="50"/>
      <c r="I43" s="36"/>
      <c r="J43" s="50"/>
      <c r="K43" s="54">
        <f t="shared" si="2"/>
        <v>0</v>
      </c>
    </row>
    <row r="44" spans="1:11" ht="13.5" thickBot="1">
      <c r="A44" s="77">
        <v>41902</v>
      </c>
      <c r="B44" s="68">
        <f t="shared" si="3"/>
        <v>4964.5252282425363</v>
      </c>
      <c r="C44" s="45">
        <f t="shared" si="0"/>
        <v>35.579097469071506</v>
      </c>
      <c r="D44" s="45">
        <f t="shared" si="4"/>
        <v>5000.104325711608</v>
      </c>
      <c r="E44" s="4"/>
      <c r="F44" s="86">
        <f t="shared" si="1"/>
        <v>41902</v>
      </c>
      <c r="G44" s="37"/>
      <c r="H44" s="51"/>
      <c r="I44" s="37"/>
      <c r="J44" s="51"/>
      <c r="K44" s="49">
        <f t="shared" si="2"/>
        <v>0</v>
      </c>
    </row>
    <row r="45" spans="1:11" ht="13.5" thickBot="1">
      <c r="A45" s="77">
        <v>41932</v>
      </c>
      <c r="B45" s="68">
        <f t="shared" si="3"/>
        <v>5000.104325711608</v>
      </c>
      <c r="C45" s="45">
        <f t="shared" ref="C45:C76" si="5">(B45*$C$8)/12</f>
        <v>35.834081000933189</v>
      </c>
      <c r="D45" s="45">
        <f t="shared" si="4"/>
        <v>5035.9384067125411</v>
      </c>
      <c r="E45" s="4"/>
      <c r="F45" s="87">
        <f t="shared" si="1"/>
        <v>41932</v>
      </c>
      <c r="G45" s="36"/>
      <c r="H45" s="50"/>
      <c r="I45" s="36"/>
      <c r="J45" s="50"/>
      <c r="K45" s="54">
        <f t="shared" si="2"/>
        <v>0</v>
      </c>
    </row>
    <row r="46" spans="1:11" ht="13.5" thickBot="1">
      <c r="A46" s="77">
        <v>41963</v>
      </c>
      <c r="B46" s="68">
        <f t="shared" si="3"/>
        <v>5035.9384067125411</v>
      </c>
      <c r="C46" s="45">
        <f t="shared" si="5"/>
        <v>36.090891914773209</v>
      </c>
      <c r="D46" s="45">
        <f t="shared" si="4"/>
        <v>5072.0292986273143</v>
      </c>
      <c r="E46" s="4"/>
      <c r="F46" s="86">
        <f t="shared" si="1"/>
        <v>41963</v>
      </c>
      <c r="G46" s="37"/>
      <c r="H46" s="51"/>
      <c r="I46" s="37"/>
      <c r="J46" s="51"/>
      <c r="K46" s="49">
        <f t="shared" si="2"/>
        <v>0</v>
      </c>
    </row>
    <row r="47" spans="1:11" ht="13.5" thickBot="1">
      <c r="A47" s="77">
        <v>41993</v>
      </c>
      <c r="B47" s="68">
        <f t="shared" si="3"/>
        <v>5072.0292986273143</v>
      </c>
      <c r="C47" s="45">
        <f t="shared" si="5"/>
        <v>36.349543306829084</v>
      </c>
      <c r="D47" s="45">
        <f t="shared" si="4"/>
        <v>5108.3788419341436</v>
      </c>
      <c r="E47" s="4"/>
      <c r="F47" s="88">
        <f t="shared" si="1"/>
        <v>41993</v>
      </c>
      <c r="G47" s="55"/>
      <c r="H47" s="56"/>
      <c r="I47" s="55"/>
      <c r="J47" s="56"/>
      <c r="K47" s="57">
        <f t="shared" si="2"/>
        <v>0</v>
      </c>
    </row>
    <row r="48" spans="1:11" ht="13.5" thickBot="1">
      <c r="A48" s="75">
        <v>42024</v>
      </c>
      <c r="B48" s="68">
        <f t="shared" si="3"/>
        <v>5108.3788419341436</v>
      </c>
      <c r="C48" s="45">
        <f t="shared" si="5"/>
        <v>36.610048367194693</v>
      </c>
      <c r="D48" s="45">
        <f t="shared" si="4"/>
        <v>5144.988890301338</v>
      </c>
      <c r="E48" s="4"/>
      <c r="F48" s="89">
        <f t="shared" si="1"/>
        <v>42024</v>
      </c>
      <c r="G48" s="59"/>
      <c r="H48" s="60"/>
      <c r="I48" s="59"/>
      <c r="J48" s="60"/>
      <c r="K48" s="61">
        <f t="shared" si="2"/>
        <v>0</v>
      </c>
    </row>
    <row r="49" spans="1:11" ht="13.5" thickBot="1">
      <c r="A49" s="76">
        <v>42055</v>
      </c>
      <c r="B49" s="69">
        <f t="shared" si="3"/>
        <v>5144.988890301338</v>
      </c>
      <c r="C49" s="45">
        <f t="shared" si="5"/>
        <v>36.872420380492919</v>
      </c>
      <c r="D49" s="45">
        <f t="shared" si="4"/>
        <v>5181.8613106818311</v>
      </c>
      <c r="E49" s="4"/>
      <c r="F49" s="87">
        <f t="shared" si="1"/>
        <v>42055</v>
      </c>
      <c r="G49" s="36"/>
      <c r="H49" s="50"/>
      <c r="I49" s="36"/>
      <c r="J49" s="50"/>
      <c r="K49" s="54">
        <f t="shared" si="2"/>
        <v>0</v>
      </c>
    </row>
    <row r="50" spans="1:11" ht="13.5" thickBot="1">
      <c r="A50" s="74">
        <v>42083</v>
      </c>
      <c r="B50" s="47">
        <f t="shared" si="3"/>
        <v>5181.8613106818311</v>
      </c>
      <c r="C50" s="47">
        <f t="shared" si="5"/>
        <v>37.136672726553122</v>
      </c>
      <c r="D50" s="48">
        <f t="shared" si="4"/>
        <v>5218.9979834083842</v>
      </c>
      <c r="E50" s="4"/>
      <c r="F50" s="86">
        <f t="shared" si="1"/>
        <v>42083</v>
      </c>
      <c r="G50" s="37"/>
      <c r="H50" s="51"/>
      <c r="I50" s="37"/>
      <c r="J50" s="51"/>
      <c r="K50" s="49">
        <f t="shared" si="2"/>
        <v>0</v>
      </c>
    </row>
    <row r="51" spans="1:11" ht="13.5" thickBot="1">
      <c r="A51" s="77">
        <v>42114</v>
      </c>
      <c r="B51" s="69">
        <f t="shared" si="3"/>
        <v>5218.9979834083842</v>
      </c>
      <c r="C51" s="46">
        <f t="shared" si="5"/>
        <v>37.402818881093417</v>
      </c>
      <c r="D51" s="46">
        <f t="shared" si="4"/>
        <v>5256.4008022894777</v>
      </c>
      <c r="E51" s="4"/>
      <c r="F51" s="87">
        <f t="shared" si="1"/>
        <v>42114</v>
      </c>
      <c r="G51" s="36"/>
      <c r="H51" s="50"/>
      <c r="I51" s="36"/>
      <c r="J51" s="50"/>
      <c r="K51" s="54">
        <f t="shared" si="2"/>
        <v>0</v>
      </c>
    </row>
    <row r="52" spans="1:11" ht="13.5" thickBot="1">
      <c r="A52" s="77">
        <v>42144</v>
      </c>
      <c r="B52" s="68">
        <f t="shared" si="3"/>
        <v>5256.4008022894777</v>
      </c>
      <c r="C52" s="45">
        <f t="shared" si="5"/>
        <v>37.670872416407924</v>
      </c>
      <c r="D52" s="45">
        <f t="shared" si="4"/>
        <v>5294.0716747058859</v>
      </c>
      <c r="E52" s="4"/>
      <c r="F52" s="86">
        <f t="shared" si="1"/>
        <v>42144</v>
      </c>
      <c r="G52" s="37"/>
      <c r="H52" s="51"/>
      <c r="I52" s="37"/>
      <c r="J52" s="51"/>
      <c r="K52" s="49">
        <f t="shared" si="2"/>
        <v>0</v>
      </c>
    </row>
    <row r="53" spans="1:11" ht="13.5" thickBot="1">
      <c r="A53" s="77">
        <v>42175</v>
      </c>
      <c r="B53" s="68">
        <f t="shared" si="3"/>
        <v>5294.0716747058859</v>
      </c>
      <c r="C53" s="45">
        <f t="shared" si="5"/>
        <v>37.940847002058845</v>
      </c>
      <c r="D53" s="45">
        <f t="shared" si="4"/>
        <v>5332.0125217079449</v>
      </c>
      <c r="E53" s="4"/>
      <c r="F53" s="87">
        <f t="shared" si="1"/>
        <v>42175</v>
      </c>
      <c r="G53" s="36"/>
      <c r="H53" s="50"/>
      <c r="I53" s="36"/>
      <c r="J53" s="50"/>
      <c r="K53" s="54">
        <f t="shared" si="2"/>
        <v>0</v>
      </c>
    </row>
    <row r="54" spans="1:11" ht="13.5" thickBot="1">
      <c r="A54" s="77">
        <v>42205</v>
      </c>
      <c r="B54" s="68">
        <f t="shared" si="3"/>
        <v>5332.0125217079449</v>
      </c>
      <c r="C54" s="45">
        <f t="shared" si="5"/>
        <v>38.2127564055736</v>
      </c>
      <c r="D54" s="45">
        <f t="shared" si="4"/>
        <v>5370.2252781135185</v>
      </c>
      <c r="E54" s="4"/>
      <c r="F54" s="86">
        <f t="shared" si="1"/>
        <v>42205</v>
      </c>
      <c r="G54" s="37"/>
      <c r="H54" s="51"/>
      <c r="I54" s="37"/>
      <c r="J54" s="51"/>
      <c r="K54" s="49">
        <f t="shared" si="2"/>
        <v>0</v>
      </c>
    </row>
    <row r="55" spans="1:11" ht="13.5" thickBot="1">
      <c r="A55" s="77">
        <v>42236</v>
      </c>
      <c r="B55" s="68">
        <f t="shared" si="3"/>
        <v>5370.2252781135185</v>
      </c>
      <c r="C55" s="45">
        <f t="shared" si="5"/>
        <v>38.486614493146881</v>
      </c>
      <c r="D55" s="45">
        <f t="shared" si="4"/>
        <v>5408.7118926066651</v>
      </c>
      <c r="E55" s="4"/>
      <c r="F55" s="87">
        <f t="shared" si="1"/>
        <v>42236</v>
      </c>
      <c r="G55" s="36"/>
      <c r="H55" s="50"/>
      <c r="I55" s="36"/>
      <c r="J55" s="50"/>
      <c r="K55" s="54">
        <f t="shared" si="2"/>
        <v>0</v>
      </c>
    </row>
    <row r="56" spans="1:11" ht="13.5" thickBot="1">
      <c r="A56" s="77">
        <v>42267</v>
      </c>
      <c r="B56" s="68">
        <f t="shared" si="3"/>
        <v>5408.7118926066651</v>
      </c>
      <c r="C56" s="45">
        <f t="shared" si="5"/>
        <v>38.762435230347762</v>
      </c>
      <c r="D56" s="45">
        <f t="shared" si="4"/>
        <v>5447.4743278370124</v>
      </c>
      <c r="E56" s="4"/>
      <c r="F56" s="86">
        <f t="shared" si="1"/>
        <v>42267</v>
      </c>
      <c r="G56" s="37"/>
      <c r="H56" s="51"/>
      <c r="I56" s="37"/>
      <c r="J56" s="51"/>
      <c r="K56" s="49">
        <f t="shared" si="2"/>
        <v>0</v>
      </c>
    </row>
    <row r="57" spans="1:11" ht="13.5" thickBot="1">
      <c r="A57" s="77">
        <v>42297</v>
      </c>
      <c r="B57" s="68">
        <f t="shared" si="3"/>
        <v>5447.4743278370124</v>
      </c>
      <c r="C57" s="45">
        <f t="shared" si="5"/>
        <v>39.04023268283192</v>
      </c>
      <c r="D57" s="45">
        <f t="shared" si="4"/>
        <v>5486.5145605198441</v>
      </c>
      <c r="E57" s="4"/>
      <c r="F57" s="87">
        <f t="shared" si="1"/>
        <v>42297</v>
      </c>
      <c r="G57" s="36"/>
      <c r="H57" s="50"/>
      <c r="I57" s="36"/>
      <c r="J57" s="50"/>
      <c r="K57" s="54">
        <f t="shared" si="2"/>
        <v>0</v>
      </c>
    </row>
    <row r="58" spans="1:11" ht="13.5" thickBot="1">
      <c r="A58" s="77">
        <v>42328</v>
      </c>
      <c r="B58" s="68">
        <f t="shared" si="3"/>
        <v>5486.5145605198441</v>
      </c>
      <c r="C58" s="45">
        <f t="shared" si="5"/>
        <v>39.320021017058878</v>
      </c>
      <c r="D58" s="45">
        <f t="shared" si="4"/>
        <v>5525.834581536903</v>
      </c>
      <c r="E58" s="4"/>
      <c r="F58" s="86">
        <f t="shared" si="1"/>
        <v>42328</v>
      </c>
      <c r="G58" s="37"/>
      <c r="H58" s="51"/>
      <c r="I58" s="37"/>
      <c r="J58" s="51"/>
      <c r="K58" s="49">
        <f t="shared" si="2"/>
        <v>0</v>
      </c>
    </row>
    <row r="59" spans="1:11" ht="13.5" thickBot="1">
      <c r="A59" s="77">
        <v>42358</v>
      </c>
      <c r="B59" s="68">
        <f t="shared" si="3"/>
        <v>5525.834581536903</v>
      </c>
      <c r="C59" s="45">
        <f t="shared" si="5"/>
        <v>39.601814501014466</v>
      </c>
      <c r="D59" s="45">
        <f t="shared" si="4"/>
        <v>5565.4363960379178</v>
      </c>
      <c r="E59" s="4"/>
      <c r="F59" s="88">
        <f t="shared" si="1"/>
        <v>42358</v>
      </c>
      <c r="G59" s="55"/>
      <c r="H59" s="56"/>
      <c r="I59" s="55"/>
      <c r="J59" s="56"/>
      <c r="K59" s="57">
        <f t="shared" si="2"/>
        <v>0</v>
      </c>
    </row>
    <row r="60" spans="1:11" ht="13.5" thickBot="1">
      <c r="A60" s="77">
        <v>42389</v>
      </c>
      <c r="B60" s="68">
        <f t="shared" si="3"/>
        <v>5565.4363960379178</v>
      </c>
      <c r="C60" s="45">
        <f t="shared" si="5"/>
        <v>39.885627504938405</v>
      </c>
      <c r="D60" s="45">
        <f t="shared" si="4"/>
        <v>5605.3220235428562</v>
      </c>
      <c r="E60" s="4"/>
      <c r="F60" s="89">
        <f t="shared" si="1"/>
        <v>42389</v>
      </c>
      <c r="G60" s="59"/>
      <c r="H60" s="60"/>
      <c r="I60" s="59"/>
      <c r="J60" s="60"/>
      <c r="K60" s="61">
        <f t="shared" si="2"/>
        <v>0</v>
      </c>
    </row>
    <row r="61" spans="1:11" ht="13.5" thickBot="1">
      <c r="A61" s="76">
        <v>42420</v>
      </c>
      <c r="B61" s="69">
        <f t="shared" si="3"/>
        <v>5605.3220235428562</v>
      </c>
      <c r="C61" s="45">
        <f t="shared" si="5"/>
        <v>40.17147450205713</v>
      </c>
      <c r="D61" s="45">
        <f t="shared" si="4"/>
        <v>5645.4934980449134</v>
      </c>
      <c r="E61" s="4"/>
      <c r="F61" s="87">
        <f t="shared" si="1"/>
        <v>42420</v>
      </c>
      <c r="G61" s="36"/>
      <c r="H61" s="50"/>
      <c r="I61" s="36"/>
      <c r="J61" s="50"/>
      <c r="K61" s="54">
        <f t="shared" si="2"/>
        <v>0</v>
      </c>
    </row>
    <row r="62" spans="1:11" ht="13.5" thickBot="1">
      <c r="A62" s="78">
        <v>42449</v>
      </c>
      <c r="B62" s="47">
        <f t="shared" si="3"/>
        <v>5645.4934980449134</v>
      </c>
      <c r="C62" s="47">
        <f t="shared" si="5"/>
        <v>40.459370069321878</v>
      </c>
      <c r="D62" s="47">
        <f t="shared" si="4"/>
        <v>5685.9528681142356</v>
      </c>
      <c r="E62" s="4"/>
      <c r="F62" s="86">
        <f t="shared" si="1"/>
        <v>42449</v>
      </c>
      <c r="G62" s="37"/>
      <c r="H62" s="51"/>
      <c r="I62" s="37"/>
      <c r="J62" s="51"/>
      <c r="K62" s="49">
        <f t="shared" si="2"/>
        <v>0</v>
      </c>
    </row>
    <row r="63" spans="1:11" ht="13.5" thickBot="1">
      <c r="A63" s="76">
        <v>42480</v>
      </c>
      <c r="B63" s="69">
        <f t="shared" si="3"/>
        <v>5685.9528681142356</v>
      </c>
      <c r="C63" s="46">
        <f t="shared" si="5"/>
        <v>40.749328888152014</v>
      </c>
      <c r="D63" s="46">
        <f t="shared" si="4"/>
        <v>5726.7021970023879</v>
      </c>
      <c r="E63" s="4"/>
      <c r="F63" s="87">
        <f t="shared" si="1"/>
        <v>42480</v>
      </c>
      <c r="G63" s="36"/>
      <c r="H63" s="50"/>
      <c r="I63" s="36"/>
      <c r="J63" s="50"/>
      <c r="K63" s="54">
        <f t="shared" si="2"/>
        <v>0</v>
      </c>
    </row>
    <row r="64" spans="1:11" ht="13.5" thickBot="1">
      <c r="A64" s="77">
        <v>42510</v>
      </c>
      <c r="B64" s="68">
        <f t="shared" si="3"/>
        <v>5726.7021970023879</v>
      </c>
      <c r="C64" s="45">
        <f t="shared" si="5"/>
        <v>41.041365745183775</v>
      </c>
      <c r="D64" s="45">
        <f t="shared" si="4"/>
        <v>5767.7435627475716</v>
      </c>
      <c r="E64" s="4"/>
      <c r="F64" s="86">
        <f t="shared" si="1"/>
        <v>42510</v>
      </c>
      <c r="G64" s="37"/>
      <c r="H64" s="51"/>
      <c r="I64" s="37"/>
      <c r="J64" s="51"/>
      <c r="K64" s="49">
        <f t="shared" si="2"/>
        <v>0</v>
      </c>
    </row>
    <row r="65" spans="1:11" ht="13.5" thickBot="1">
      <c r="A65" s="77">
        <v>42541</v>
      </c>
      <c r="B65" s="68">
        <f t="shared" si="3"/>
        <v>5767.7435627475716</v>
      </c>
      <c r="C65" s="45">
        <f t="shared" si="5"/>
        <v>41.335495533024257</v>
      </c>
      <c r="D65" s="45">
        <f t="shared" si="4"/>
        <v>5809.0790582805957</v>
      </c>
      <c r="E65" s="4"/>
      <c r="F65" s="87">
        <f t="shared" si="1"/>
        <v>42541</v>
      </c>
      <c r="G65" s="36"/>
      <c r="H65" s="50"/>
      <c r="I65" s="36"/>
      <c r="J65" s="50"/>
      <c r="K65" s="54">
        <f t="shared" si="2"/>
        <v>0</v>
      </c>
    </row>
    <row r="66" spans="1:11" ht="13.5" thickBot="1">
      <c r="A66" s="77">
        <v>42571</v>
      </c>
      <c r="B66" s="68">
        <f t="shared" si="3"/>
        <v>5809.0790582805957</v>
      </c>
      <c r="C66" s="45">
        <f t="shared" si="5"/>
        <v>41.631733251010935</v>
      </c>
      <c r="D66" s="45">
        <f t="shared" si="4"/>
        <v>5850.7107915316064</v>
      </c>
      <c r="E66" s="4"/>
      <c r="F66" s="86">
        <f t="shared" si="1"/>
        <v>42571</v>
      </c>
      <c r="G66" s="37"/>
      <c r="H66" s="51"/>
      <c r="I66" s="37"/>
      <c r="J66" s="51"/>
      <c r="K66" s="49">
        <f t="shared" si="2"/>
        <v>0</v>
      </c>
    </row>
    <row r="67" spans="1:11" ht="13.5" thickBot="1">
      <c r="A67" s="77">
        <v>42602</v>
      </c>
      <c r="B67" s="68">
        <f t="shared" si="3"/>
        <v>5850.7107915316064</v>
      </c>
      <c r="C67" s="45">
        <f t="shared" si="5"/>
        <v>41.930094005976507</v>
      </c>
      <c r="D67" s="45">
        <f t="shared" si="4"/>
        <v>5892.640885537583</v>
      </c>
      <c r="E67" s="4"/>
      <c r="F67" s="87">
        <f t="shared" si="1"/>
        <v>42602</v>
      </c>
      <c r="G67" s="36"/>
      <c r="H67" s="50"/>
      <c r="I67" s="36"/>
      <c r="J67" s="50"/>
      <c r="K67" s="54">
        <f t="shared" si="2"/>
        <v>0</v>
      </c>
    </row>
    <row r="68" spans="1:11" ht="13.5" thickBot="1">
      <c r="A68" s="77">
        <v>42633</v>
      </c>
      <c r="B68" s="68">
        <f t="shared" si="3"/>
        <v>5892.640885537583</v>
      </c>
      <c r="C68" s="45">
        <f t="shared" si="5"/>
        <v>42.230593013019337</v>
      </c>
      <c r="D68" s="45">
        <f t="shared" si="4"/>
        <v>5934.8714785506027</v>
      </c>
      <c r="E68" s="4"/>
      <c r="F68" s="86">
        <f t="shared" si="1"/>
        <v>42633</v>
      </c>
      <c r="G68" s="37"/>
      <c r="H68" s="51"/>
      <c r="I68" s="37"/>
      <c r="J68" s="51"/>
      <c r="K68" s="49">
        <f t="shared" si="2"/>
        <v>0</v>
      </c>
    </row>
    <row r="69" spans="1:11" ht="13.5" thickBot="1">
      <c r="A69" s="77">
        <v>42663</v>
      </c>
      <c r="B69" s="68">
        <f t="shared" si="3"/>
        <v>5934.8714785506027</v>
      </c>
      <c r="C69" s="45">
        <f t="shared" si="5"/>
        <v>42.533245596279315</v>
      </c>
      <c r="D69" s="45">
        <f t="shared" si="4"/>
        <v>5977.4047241468816</v>
      </c>
      <c r="E69" s="4"/>
      <c r="F69" s="87">
        <f t="shared" si="1"/>
        <v>42663</v>
      </c>
      <c r="G69" s="36"/>
      <c r="H69" s="50"/>
      <c r="I69" s="36"/>
      <c r="J69" s="50"/>
      <c r="K69" s="54">
        <f t="shared" si="2"/>
        <v>0</v>
      </c>
    </row>
    <row r="70" spans="1:11" ht="13.5" thickBot="1">
      <c r="A70" s="77">
        <v>42694</v>
      </c>
      <c r="B70" s="68">
        <f t="shared" si="3"/>
        <v>5977.4047241468816</v>
      </c>
      <c r="C70" s="45">
        <f t="shared" si="5"/>
        <v>42.838067189719311</v>
      </c>
      <c r="D70" s="45">
        <f t="shared" si="4"/>
        <v>6020.2427913366009</v>
      </c>
      <c r="E70" s="4"/>
      <c r="F70" s="86">
        <f t="shared" si="1"/>
        <v>42694</v>
      </c>
      <c r="G70" s="37"/>
      <c r="H70" s="51"/>
      <c r="I70" s="37"/>
      <c r="J70" s="51"/>
      <c r="K70" s="49">
        <f t="shared" si="2"/>
        <v>0</v>
      </c>
    </row>
    <row r="71" spans="1:11" ht="13.5" thickBot="1">
      <c r="A71" s="77">
        <v>42724</v>
      </c>
      <c r="B71" s="68">
        <f t="shared" si="3"/>
        <v>6020.2427913366009</v>
      </c>
      <c r="C71" s="45">
        <f t="shared" si="5"/>
        <v>43.145073337912301</v>
      </c>
      <c r="D71" s="45">
        <f t="shared" si="4"/>
        <v>6063.3878646745134</v>
      </c>
      <c r="E71" s="4"/>
      <c r="F71" s="88">
        <f t="shared" si="1"/>
        <v>42724</v>
      </c>
      <c r="G71" s="55"/>
      <c r="H71" s="56"/>
      <c r="I71" s="55"/>
      <c r="J71" s="56"/>
      <c r="K71" s="57">
        <f t="shared" si="2"/>
        <v>0</v>
      </c>
    </row>
    <row r="72" spans="1:11" ht="13.5" thickBot="1">
      <c r="A72" s="77">
        <v>42755</v>
      </c>
      <c r="B72" s="68">
        <f t="shared" si="3"/>
        <v>6063.3878646745134</v>
      </c>
      <c r="C72" s="45">
        <f t="shared" si="5"/>
        <v>43.454279696834014</v>
      </c>
      <c r="D72" s="45">
        <f t="shared" si="4"/>
        <v>6106.8421443713478</v>
      </c>
      <c r="E72" s="4"/>
      <c r="F72" s="89">
        <f t="shared" si="1"/>
        <v>42755</v>
      </c>
      <c r="G72" s="59"/>
      <c r="H72" s="60"/>
      <c r="I72" s="59"/>
      <c r="J72" s="60"/>
      <c r="K72" s="61">
        <f t="shared" si="2"/>
        <v>0</v>
      </c>
    </row>
    <row r="73" spans="1:11" ht="13.5" thickBot="1">
      <c r="A73" s="76">
        <v>42786</v>
      </c>
      <c r="B73" s="69">
        <f t="shared" si="3"/>
        <v>6106.8421443713478</v>
      </c>
      <c r="C73" s="45">
        <f t="shared" si="5"/>
        <v>43.765702034661324</v>
      </c>
      <c r="D73" s="45">
        <f t="shared" si="4"/>
        <v>6150.6078464060092</v>
      </c>
      <c r="E73" s="4"/>
      <c r="F73" s="87">
        <f t="shared" si="1"/>
        <v>42786</v>
      </c>
      <c r="G73" s="36"/>
      <c r="H73" s="50"/>
      <c r="I73" s="36"/>
      <c r="J73" s="50"/>
      <c r="K73" s="54">
        <f t="shared" si="2"/>
        <v>0</v>
      </c>
    </row>
    <row r="74" spans="1:11" ht="13.5" thickBot="1">
      <c r="A74" s="78">
        <v>42814</v>
      </c>
      <c r="B74" s="47">
        <f t="shared" si="3"/>
        <v>6150.6078464060092</v>
      </c>
      <c r="C74" s="47">
        <f t="shared" si="5"/>
        <v>44.079356232576394</v>
      </c>
      <c r="D74" s="48">
        <f t="shared" si="4"/>
        <v>6194.6872026385854</v>
      </c>
      <c r="E74" s="4"/>
      <c r="F74" s="86">
        <f t="shared" si="1"/>
        <v>42814</v>
      </c>
      <c r="G74" s="37"/>
      <c r="H74" s="51"/>
      <c r="I74" s="37"/>
      <c r="J74" s="51"/>
      <c r="K74" s="49">
        <f t="shared" si="2"/>
        <v>0</v>
      </c>
    </row>
    <row r="75" spans="1:11" ht="13.5" thickBot="1">
      <c r="A75" s="76">
        <v>42845</v>
      </c>
      <c r="B75" s="69">
        <f t="shared" si="3"/>
        <v>6194.6872026385854</v>
      </c>
      <c r="C75" s="46">
        <f t="shared" si="5"/>
        <v>44.395258285576524</v>
      </c>
      <c r="D75" s="46">
        <f t="shared" si="4"/>
        <v>6239.0824609241618</v>
      </c>
      <c r="E75" s="4"/>
      <c r="F75" s="87">
        <f t="shared" si="1"/>
        <v>42845</v>
      </c>
      <c r="G75" s="36"/>
      <c r="H75" s="50"/>
      <c r="I75" s="36"/>
      <c r="J75" s="50"/>
      <c r="K75" s="54">
        <f t="shared" si="2"/>
        <v>0</v>
      </c>
    </row>
    <row r="76" spans="1:11" ht="13.5" thickBot="1">
      <c r="A76" s="77">
        <v>42875</v>
      </c>
      <c r="B76" s="68">
        <f t="shared" si="3"/>
        <v>6239.0824609241618</v>
      </c>
      <c r="C76" s="45">
        <f t="shared" si="5"/>
        <v>44.713424303289827</v>
      </c>
      <c r="D76" s="45">
        <f t="shared" si="4"/>
        <v>6283.7958852274514</v>
      </c>
      <c r="E76" s="4"/>
      <c r="F76" s="86">
        <f t="shared" si="1"/>
        <v>42875</v>
      </c>
      <c r="G76" s="37"/>
      <c r="H76" s="51"/>
      <c r="I76" s="37"/>
      <c r="J76" s="51"/>
      <c r="K76" s="49">
        <f t="shared" si="2"/>
        <v>0</v>
      </c>
    </row>
    <row r="77" spans="1:11" ht="13.5" thickBot="1">
      <c r="A77" s="77">
        <v>42906</v>
      </c>
      <c r="B77" s="68">
        <f t="shared" si="3"/>
        <v>6283.7958852274514</v>
      </c>
      <c r="C77" s="45">
        <f t="shared" ref="C77:C108" si="6">(B77*$C$8)/12</f>
        <v>45.033870510796731</v>
      </c>
      <c r="D77" s="45">
        <f t="shared" si="4"/>
        <v>6328.8297557382484</v>
      </c>
      <c r="E77" s="4"/>
      <c r="F77" s="87">
        <f t="shared" si="1"/>
        <v>42906</v>
      </c>
      <c r="G77" s="36"/>
      <c r="H77" s="50"/>
      <c r="I77" s="36"/>
      <c r="J77" s="50"/>
      <c r="K77" s="54">
        <f t="shared" si="2"/>
        <v>0</v>
      </c>
    </row>
    <row r="78" spans="1:11" ht="13.5" thickBot="1">
      <c r="A78" s="77">
        <v>42936</v>
      </c>
      <c r="B78" s="68">
        <f t="shared" si="3"/>
        <v>6328.8297557382484</v>
      </c>
      <c r="C78" s="45">
        <f t="shared" si="6"/>
        <v>45.356613249457439</v>
      </c>
      <c r="D78" s="45">
        <f t="shared" ref="D78:D141" si="7">B78+C78</f>
        <v>6374.1863689877055</v>
      </c>
      <c r="E78" s="4"/>
      <c r="F78" s="86">
        <f t="shared" ref="F78:F141" si="8">A78</f>
        <v>42936</v>
      </c>
      <c r="G78" s="37"/>
      <c r="H78" s="51"/>
      <c r="I78" s="37"/>
      <c r="J78" s="51"/>
      <c r="K78" s="49">
        <f t="shared" ref="K78:K141" si="9">SUM(H78,J78)</f>
        <v>0</v>
      </c>
    </row>
    <row r="79" spans="1:11" ht="13.5" thickBot="1">
      <c r="A79" s="77">
        <v>42967</v>
      </c>
      <c r="B79" s="68">
        <f t="shared" ref="B79:B142" si="10">SUM(K79,D78)</f>
        <v>6374.1863689877055</v>
      </c>
      <c r="C79" s="45">
        <f t="shared" si="6"/>
        <v>45.681668977745225</v>
      </c>
      <c r="D79" s="45">
        <f t="shared" si="7"/>
        <v>6419.8680379654506</v>
      </c>
      <c r="E79" s="4"/>
      <c r="F79" s="87">
        <f t="shared" si="8"/>
        <v>42967</v>
      </c>
      <c r="G79" s="36"/>
      <c r="H79" s="50"/>
      <c r="I79" s="36"/>
      <c r="J79" s="50"/>
      <c r="K79" s="54">
        <f t="shared" si="9"/>
        <v>0</v>
      </c>
    </row>
    <row r="80" spans="1:11" ht="13.5" thickBot="1">
      <c r="A80" s="77">
        <v>42998</v>
      </c>
      <c r="B80" s="68">
        <f t="shared" si="10"/>
        <v>6419.8680379654506</v>
      </c>
      <c r="C80" s="45">
        <f t="shared" si="6"/>
        <v>46.009054272085727</v>
      </c>
      <c r="D80" s="45">
        <f t="shared" si="7"/>
        <v>6465.8770922375361</v>
      </c>
      <c r="E80" s="4"/>
      <c r="F80" s="86">
        <f t="shared" si="8"/>
        <v>42998</v>
      </c>
      <c r="G80" s="37"/>
      <c r="H80" s="51"/>
      <c r="I80" s="37"/>
      <c r="J80" s="51"/>
      <c r="K80" s="49">
        <f t="shared" si="9"/>
        <v>0</v>
      </c>
    </row>
    <row r="81" spans="1:11" ht="13.5" thickBot="1">
      <c r="A81" s="77">
        <v>43028</v>
      </c>
      <c r="B81" s="68">
        <f t="shared" si="10"/>
        <v>6465.8770922375361</v>
      </c>
      <c r="C81" s="45">
        <f t="shared" si="6"/>
        <v>46.338785827702338</v>
      </c>
      <c r="D81" s="45">
        <f t="shared" si="7"/>
        <v>6512.215878065238</v>
      </c>
      <c r="E81" s="4"/>
      <c r="F81" s="87">
        <f t="shared" si="8"/>
        <v>43028</v>
      </c>
      <c r="G81" s="36"/>
      <c r="H81" s="50"/>
      <c r="I81" s="36"/>
      <c r="J81" s="50"/>
      <c r="K81" s="54">
        <f t="shared" si="9"/>
        <v>0</v>
      </c>
    </row>
    <row r="82" spans="1:11" ht="13.5" thickBot="1">
      <c r="A82" s="77">
        <v>43059</v>
      </c>
      <c r="B82" s="68">
        <f t="shared" si="10"/>
        <v>6512.215878065238</v>
      </c>
      <c r="C82" s="45">
        <f t="shared" si="6"/>
        <v>46.670880459467533</v>
      </c>
      <c r="D82" s="45">
        <f t="shared" si="7"/>
        <v>6558.8867585247053</v>
      </c>
      <c r="E82" s="4"/>
      <c r="F82" s="86">
        <f t="shared" si="8"/>
        <v>43059</v>
      </c>
      <c r="G82" s="37"/>
      <c r="H82" s="51"/>
      <c r="I82" s="37"/>
      <c r="J82" s="51"/>
      <c r="K82" s="49">
        <f t="shared" si="9"/>
        <v>0</v>
      </c>
    </row>
    <row r="83" spans="1:11" ht="13.5" thickBot="1">
      <c r="A83" s="77">
        <v>43089</v>
      </c>
      <c r="B83" s="70">
        <f t="shared" si="10"/>
        <v>6558.8867585247053</v>
      </c>
      <c r="C83" s="45">
        <f t="shared" si="6"/>
        <v>47.005355102760383</v>
      </c>
      <c r="D83" s="45">
        <f t="shared" si="7"/>
        <v>6605.8921136274657</v>
      </c>
      <c r="E83" s="4"/>
      <c r="F83" s="88">
        <f t="shared" si="8"/>
        <v>43089</v>
      </c>
      <c r="G83" s="55"/>
      <c r="H83" s="56"/>
      <c r="I83" s="55"/>
      <c r="J83" s="56"/>
      <c r="K83" s="57">
        <f t="shared" si="9"/>
        <v>0</v>
      </c>
    </row>
    <row r="84" spans="1:11" ht="13.5" thickBot="1">
      <c r="A84" s="77">
        <v>43120</v>
      </c>
      <c r="B84" s="68">
        <f t="shared" si="10"/>
        <v>6605.8921136274657</v>
      </c>
      <c r="C84" s="45">
        <f t="shared" si="6"/>
        <v>47.342226814330168</v>
      </c>
      <c r="D84" s="45">
        <f t="shared" si="7"/>
        <v>6653.2343404417961</v>
      </c>
      <c r="E84" s="4"/>
      <c r="F84" s="89">
        <f t="shared" si="8"/>
        <v>43120</v>
      </c>
      <c r="G84" s="59"/>
      <c r="H84" s="60"/>
      <c r="I84" s="59"/>
      <c r="J84" s="60"/>
      <c r="K84" s="61">
        <f t="shared" si="9"/>
        <v>0</v>
      </c>
    </row>
    <row r="85" spans="1:11" ht="13.5" thickBot="1">
      <c r="A85" s="76">
        <v>43151</v>
      </c>
      <c r="B85" s="69">
        <f t="shared" si="10"/>
        <v>6653.2343404417961</v>
      </c>
      <c r="C85" s="45">
        <f t="shared" si="6"/>
        <v>47.681512773166197</v>
      </c>
      <c r="D85" s="45">
        <f t="shared" si="7"/>
        <v>6700.9158532149622</v>
      </c>
      <c r="E85" s="4"/>
      <c r="F85" s="87">
        <f t="shared" si="8"/>
        <v>43151</v>
      </c>
      <c r="G85" s="36"/>
      <c r="H85" s="50"/>
      <c r="I85" s="36"/>
      <c r="J85" s="50"/>
      <c r="K85" s="54">
        <f t="shared" si="9"/>
        <v>0</v>
      </c>
    </row>
    <row r="86" spans="1:11" ht="13.5" thickBot="1">
      <c r="A86" s="78">
        <v>43179</v>
      </c>
      <c r="B86" s="47">
        <f t="shared" si="10"/>
        <v>6700.9158532149622</v>
      </c>
      <c r="C86" s="47">
        <f t="shared" si="6"/>
        <v>48.023230281373891</v>
      </c>
      <c r="D86" s="48">
        <f t="shared" si="7"/>
        <v>6748.939083496336</v>
      </c>
      <c r="E86" s="4"/>
      <c r="F86" s="86">
        <f t="shared" si="8"/>
        <v>43179</v>
      </c>
      <c r="G86" s="37"/>
      <c r="H86" s="51"/>
      <c r="I86" s="37"/>
      <c r="J86" s="51"/>
      <c r="K86" s="49">
        <f t="shared" si="9"/>
        <v>0</v>
      </c>
    </row>
    <row r="87" spans="1:11" ht="13.5" thickBot="1">
      <c r="A87" s="76">
        <v>43210</v>
      </c>
      <c r="B87" s="69">
        <f t="shared" si="10"/>
        <v>6748.939083496336</v>
      </c>
      <c r="C87" s="46">
        <f t="shared" si="6"/>
        <v>48.367396765057073</v>
      </c>
      <c r="D87" s="46">
        <f t="shared" si="7"/>
        <v>6797.3064802613935</v>
      </c>
      <c r="E87" s="4"/>
      <c r="F87" s="87">
        <f t="shared" si="8"/>
        <v>43210</v>
      </c>
      <c r="G87" s="36"/>
      <c r="H87" s="50"/>
      <c r="I87" s="36"/>
      <c r="J87" s="50"/>
      <c r="K87" s="54">
        <f t="shared" si="9"/>
        <v>0</v>
      </c>
    </row>
    <row r="88" spans="1:11" ht="13.5" thickBot="1">
      <c r="A88" s="77">
        <v>43240</v>
      </c>
      <c r="B88" s="68">
        <f t="shared" si="10"/>
        <v>6797.3064802613935</v>
      </c>
      <c r="C88" s="45">
        <f t="shared" si="6"/>
        <v>48.714029775206647</v>
      </c>
      <c r="D88" s="45">
        <f t="shared" si="7"/>
        <v>6846.0205100366002</v>
      </c>
      <c r="E88" s="4"/>
      <c r="F88" s="86">
        <f t="shared" si="8"/>
        <v>43240</v>
      </c>
      <c r="G88" s="37"/>
      <c r="H88" s="51"/>
      <c r="I88" s="37"/>
      <c r="J88" s="51"/>
      <c r="K88" s="49">
        <f t="shared" si="9"/>
        <v>0</v>
      </c>
    </row>
    <row r="89" spans="1:11" ht="13.5" thickBot="1">
      <c r="A89" s="77">
        <v>43271</v>
      </c>
      <c r="B89" s="68">
        <f t="shared" si="10"/>
        <v>6846.0205100366002</v>
      </c>
      <c r="C89" s="45">
        <f t="shared" si="6"/>
        <v>49.063146988595634</v>
      </c>
      <c r="D89" s="45">
        <f t="shared" si="7"/>
        <v>6895.0836570251959</v>
      </c>
      <c r="E89" s="4"/>
      <c r="F89" s="87">
        <f t="shared" si="8"/>
        <v>43271</v>
      </c>
      <c r="G89" s="36"/>
      <c r="H89" s="50"/>
      <c r="I89" s="36"/>
      <c r="J89" s="50"/>
      <c r="K89" s="54">
        <f t="shared" si="9"/>
        <v>0</v>
      </c>
    </row>
    <row r="90" spans="1:11" ht="13.5" thickBot="1">
      <c r="A90" s="77">
        <v>43301</v>
      </c>
      <c r="B90" s="68">
        <f t="shared" si="10"/>
        <v>6895.0836570251959</v>
      </c>
      <c r="C90" s="45">
        <f t="shared" si="6"/>
        <v>49.414766208680568</v>
      </c>
      <c r="D90" s="45">
        <f t="shared" si="7"/>
        <v>6944.4984232338766</v>
      </c>
      <c r="E90" s="4"/>
      <c r="F90" s="86">
        <f t="shared" si="8"/>
        <v>43301</v>
      </c>
      <c r="G90" s="37"/>
      <c r="H90" s="51"/>
      <c r="I90" s="37"/>
      <c r="J90" s="51"/>
      <c r="K90" s="49">
        <f t="shared" si="9"/>
        <v>0</v>
      </c>
    </row>
    <row r="91" spans="1:11" ht="13.5" thickBot="1">
      <c r="A91" s="77">
        <v>43332</v>
      </c>
      <c r="B91" s="68">
        <f t="shared" si="10"/>
        <v>6944.4984232338766</v>
      </c>
      <c r="C91" s="45">
        <f t="shared" si="6"/>
        <v>49.768905366509443</v>
      </c>
      <c r="D91" s="45">
        <f t="shared" si="7"/>
        <v>6994.2673286003865</v>
      </c>
      <c r="E91" s="4"/>
      <c r="F91" s="87">
        <f t="shared" si="8"/>
        <v>43332</v>
      </c>
      <c r="G91" s="36"/>
      <c r="H91" s="50"/>
      <c r="I91" s="36"/>
      <c r="J91" s="50"/>
      <c r="K91" s="54">
        <f t="shared" si="9"/>
        <v>0</v>
      </c>
    </row>
    <row r="92" spans="1:11" ht="13.5" thickBot="1">
      <c r="A92" s="77">
        <v>43363</v>
      </c>
      <c r="B92" s="68">
        <f t="shared" si="10"/>
        <v>6994.2673286003865</v>
      </c>
      <c r="C92" s="45">
        <f t="shared" si="6"/>
        <v>50.125582521636098</v>
      </c>
      <c r="D92" s="45">
        <f t="shared" si="7"/>
        <v>7044.3929111220223</v>
      </c>
      <c r="E92" s="4"/>
      <c r="F92" s="86">
        <f t="shared" si="8"/>
        <v>43363</v>
      </c>
      <c r="G92" s="37"/>
      <c r="H92" s="51"/>
      <c r="I92" s="37"/>
      <c r="J92" s="51"/>
      <c r="K92" s="49">
        <f t="shared" si="9"/>
        <v>0</v>
      </c>
    </row>
    <row r="93" spans="1:11" ht="13.5" thickBot="1">
      <c r="A93" s="77">
        <v>43393</v>
      </c>
      <c r="B93" s="68">
        <f t="shared" si="10"/>
        <v>7044.3929111220223</v>
      </c>
      <c r="C93" s="45">
        <f t="shared" si="6"/>
        <v>50.484815863041156</v>
      </c>
      <c r="D93" s="45">
        <f t="shared" si="7"/>
        <v>7094.8777269850634</v>
      </c>
      <c r="E93" s="4"/>
      <c r="F93" s="87">
        <f t="shared" si="8"/>
        <v>43393</v>
      </c>
      <c r="G93" s="36"/>
      <c r="H93" s="50"/>
      <c r="I93" s="36"/>
      <c r="J93" s="50"/>
      <c r="K93" s="54">
        <f t="shared" si="9"/>
        <v>0</v>
      </c>
    </row>
    <row r="94" spans="1:11" ht="13.5" thickBot="1">
      <c r="A94" s="77">
        <v>43424</v>
      </c>
      <c r="B94" s="68">
        <f t="shared" si="10"/>
        <v>7094.8777269850634</v>
      </c>
      <c r="C94" s="45">
        <f t="shared" si="6"/>
        <v>50.846623710059617</v>
      </c>
      <c r="D94" s="45">
        <f t="shared" si="7"/>
        <v>7145.7243506951227</v>
      </c>
      <c r="E94" s="4"/>
      <c r="F94" s="86">
        <f t="shared" si="8"/>
        <v>43424</v>
      </c>
      <c r="G94" s="37"/>
      <c r="H94" s="51"/>
      <c r="I94" s="37"/>
      <c r="J94" s="51"/>
      <c r="K94" s="49">
        <f t="shared" si="9"/>
        <v>0</v>
      </c>
    </row>
    <row r="95" spans="1:11" ht="13.5" thickBot="1">
      <c r="A95" s="77">
        <v>43454</v>
      </c>
      <c r="B95" s="68">
        <f t="shared" si="10"/>
        <v>7145.7243506951227</v>
      </c>
      <c r="C95" s="45">
        <f t="shared" si="6"/>
        <v>51.211024513315039</v>
      </c>
      <c r="D95" s="45">
        <f t="shared" si="7"/>
        <v>7196.935375208438</v>
      </c>
      <c r="E95" s="4"/>
      <c r="F95" s="88">
        <f t="shared" si="8"/>
        <v>43454</v>
      </c>
      <c r="G95" s="55"/>
      <c r="H95" s="56"/>
      <c r="I95" s="55"/>
      <c r="J95" s="56"/>
      <c r="K95" s="57">
        <f t="shared" si="9"/>
        <v>0</v>
      </c>
    </row>
    <row r="96" spans="1:11" ht="13.5" thickBot="1">
      <c r="A96" s="77">
        <v>43485</v>
      </c>
      <c r="B96" s="68">
        <f t="shared" si="10"/>
        <v>7196.935375208438</v>
      </c>
      <c r="C96" s="45">
        <f t="shared" si="6"/>
        <v>51.578036855660464</v>
      </c>
      <c r="D96" s="45">
        <f t="shared" si="7"/>
        <v>7248.5134120640987</v>
      </c>
      <c r="E96" s="4"/>
      <c r="F96" s="89">
        <f t="shared" si="8"/>
        <v>43485</v>
      </c>
      <c r="G96" s="59"/>
      <c r="H96" s="60"/>
      <c r="I96" s="59"/>
      <c r="J96" s="60"/>
      <c r="K96" s="61">
        <f t="shared" si="9"/>
        <v>0</v>
      </c>
    </row>
    <row r="97" spans="1:11" ht="13.5" thickBot="1">
      <c r="A97" s="76">
        <v>43516</v>
      </c>
      <c r="B97" s="69">
        <f t="shared" si="10"/>
        <v>7248.5134120640987</v>
      </c>
      <c r="C97" s="45">
        <f t="shared" si="6"/>
        <v>51.947679453126035</v>
      </c>
      <c r="D97" s="45">
        <f t="shared" si="7"/>
        <v>7300.4610915172243</v>
      </c>
      <c r="E97" s="4"/>
      <c r="F97" s="87">
        <f t="shared" si="8"/>
        <v>43516</v>
      </c>
      <c r="G97" s="36"/>
      <c r="H97" s="50"/>
      <c r="I97" s="36"/>
      <c r="J97" s="50"/>
      <c r="K97" s="54">
        <f t="shared" si="9"/>
        <v>0</v>
      </c>
    </row>
    <row r="98" spans="1:11" ht="13.5" thickBot="1">
      <c r="A98" s="78">
        <v>43544</v>
      </c>
      <c r="B98" s="47">
        <f t="shared" si="10"/>
        <v>7300.4610915172243</v>
      </c>
      <c r="C98" s="47">
        <f t="shared" si="6"/>
        <v>52.319971155873439</v>
      </c>
      <c r="D98" s="48">
        <f t="shared" si="7"/>
        <v>7352.7810626730979</v>
      </c>
      <c r="E98" s="4"/>
      <c r="F98" s="86">
        <f t="shared" si="8"/>
        <v>43544</v>
      </c>
      <c r="G98" s="37"/>
      <c r="H98" s="51"/>
      <c r="I98" s="37"/>
      <c r="J98" s="51"/>
      <c r="K98" s="49">
        <f t="shared" si="9"/>
        <v>0</v>
      </c>
    </row>
    <row r="99" spans="1:11" ht="13.5" thickBot="1">
      <c r="A99" s="76">
        <v>43575</v>
      </c>
      <c r="B99" s="69">
        <f t="shared" si="10"/>
        <v>7352.7810626730979</v>
      </c>
      <c r="C99" s="46">
        <f t="shared" si="6"/>
        <v>52.694930949157197</v>
      </c>
      <c r="D99" s="46">
        <f t="shared" si="7"/>
        <v>7405.4759936222554</v>
      </c>
      <c r="E99" s="4"/>
      <c r="F99" s="87">
        <f t="shared" si="8"/>
        <v>43575</v>
      </c>
      <c r="G99" s="36"/>
      <c r="H99" s="50"/>
      <c r="I99" s="36"/>
      <c r="J99" s="50"/>
      <c r="K99" s="54">
        <f t="shared" si="9"/>
        <v>0</v>
      </c>
    </row>
    <row r="100" spans="1:11" ht="13.5" thickBot="1">
      <c r="A100" s="77">
        <v>43605</v>
      </c>
      <c r="B100" s="68">
        <f t="shared" si="10"/>
        <v>7405.4759936222554</v>
      </c>
      <c r="C100" s="45">
        <f t="shared" si="6"/>
        <v>53.072577954292825</v>
      </c>
      <c r="D100" s="45">
        <f t="shared" si="7"/>
        <v>7458.5485715765481</v>
      </c>
      <c r="E100" s="4"/>
      <c r="F100" s="86">
        <f t="shared" si="8"/>
        <v>43605</v>
      </c>
      <c r="G100" s="37"/>
      <c r="H100" s="51"/>
      <c r="I100" s="37"/>
      <c r="J100" s="51"/>
      <c r="K100" s="49">
        <f t="shared" si="9"/>
        <v>0</v>
      </c>
    </row>
    <row r="101" spans="1:11" ht="13.5" thickBot="1">
      <c r="A101" s="77">
        <v>43636</v>
      </c>
      <c r="B101" s="68">
        <f t="shared" si="10"/>
        <v>7458.5485715765481</v>
      </c>
      <c r="C101" s="45">
        <f t="shared" si="6"/>
        <v>53.452931429631924</v>
      </c>
      <c r="D101" s="45">
        <f t="shared" si="7"/>
        <v>7512.0015030061804</v>
      </c>
      <c r="E101" s="4"/>
      <c r="F101" s="87">
        <f t="shared" si="8"/>
        <v>43636</v>
      </c>
      <c r="G101" s="36"/>
      <c r="H101" s="50"/>
      <c r="I101" s="36"/>
      <c r="J101" s="50"/>
      <c r="K101" s="54">
        <f t="shared" si="9"/>
        <v>0</v>
      </c>
    </row>
    <row r="102" spans="1:11" ht="13.5" thickBot="1">
      <c r="A102" s="77">
        <v>43666</v>
      </c>
      <c r="B102" s="68">
        <f t="shared" si="10"/>
        <v>7512.0015030061804</v>
      </c>
      <c r="C102" s="45">
        <f t="shared" si="6"/>
        <v>53.836010771544288</v>
      </c>
      <c r="D102" s="45">
        <f t="shared" si="7"/>
        <v>7565.8375137777248</v>
      </c>
      <c r="E102" s="4"/>
      <c r="F102" s="86">
        <f t="shared" si="8"/>
        <v>43666</v>
      </c>
      <c r="G102" s="37"/>
      <c r="H102" s="51"/>
      <c r="I102" s="37"/>
      <c r="J102" s="51"/>
      <c r="K102" s="49">
        <f t="shared" si="9"/>
        <v>0</v>
      </c>
    </row>
    <row r="103" spans="1:11" ht="13.5" thickBot="1">
      <c r="A103" s="77">
        <v>43697</v>
      </c>
      <c r="B103" s="68">
        <f t="shared" si="10"/>
        <v>7565.8375137777248</v>
      </c>
      <c r="C103" s="45">
        <f t="shared" si="6"/>
        <v>54.22183551540703</v>
      </c>
      <c r="D103" s="45">
        <f t="shared" si="7"/>
        <v>7620.0593492931321</v>
      </c>
      <c r="E103" s="4"/>
      <c r="F103" s="87">
        <f t="shared" si="8"/>
        <v>43697</v>
      </c>
      <c r="G103" s="36"/>
      <c r="H103" s="50"/>
      <c r="I103" s="36"/>
      <c r="J103" s="50"/>
      <c r="K103" s="54">
        <f t="shared" si="9"/>
        <v>0</v>
      </c>
    </row>
    <row r="104" spans="1:11" ht="13.5" thickBot="1">
      <c r="A104" s="77">
        <v>43728</v>
      </c>
      <c r="B104" s="68">
        <f t="shared" si="10"/>
        <v>7620.0593492931321</v>
      </c>
      <c r="C104" s="45">
        <f t="shared" si="6"/>
        <v>54.610425336600777</v>
      </c>
      <c r="D104" s="45">
        <f t="shared" si="7"/>
        <v>7674.6697746297332</v>
      </c>
      <c r="E104" s="4"/>
      <c r="F104" s="86">
        <f t="shared" si="8"/>
        <v>43728</v>
      </c>
      <c r="G104" s="37"/>
      <c r="H104" s="51"/>
      <c r="I104" s="37"/>
      <c r="J104" s="51"/>
      <c r="K104" s="49">
        <f t="shared" si="9"/>
        <v>0</v>
      </c>
    </row>
    <row r="105" spans="1:11" ht="13.5" thickBot="1">
      <c r="A105" s="77">
        <v>43758</v>
      </c>
      <c r="B105" s="68">
        <f t="shared" si="10"/>
        <v>7674.6697746297332</v>
      </c>
      <c r="C105" s="45">
        <f t="shared" si="6"/>
        <v>55.001800051513079</v>
      </c>
      <c r="D105" s="45">
        <f t="shared" si="7"/>
        <v>7729.6715746812461</v>
      </c>
      <c r="E105" s="4"/>
      <c r="F105" s="87">
        <f t="shared" si="8"/>
        <v>43758</v>
      </c>
      <c r="G105" s="36"/>
      <c r="H105" s="50"/>
      <c r="I105" s="36"/>
      <c r="J105" s="50"/>
      <c r="K105" s="54">
        <f t="shared" si="9"/>
        <v>0</v>
      </c>
    </row>
    <row r="106" spans="1:11" ht="13.5" thickBot="1">
      <c r="A106" s="77">
        <v>43789</v>
      </c>
      <c r="B106" s="68">
        <f t="shared" si="10"/>
        <v>7729.6715746812461</v>
      </c>
      <c r="C106" s="45">
        <f t="shared" si="6"/>
        <v>55.395979618548921</v>
      </c>
      <c r="D106" s="45">
        <f t="shared" si="7"/>
        <v>7785.0675542997951</v>
      </c>
      <c r="E106" s="4"/>
      <c r="F106" s="86">
        <f t="shared" si="8"/>
        <v>43789</v>
      </c>
      <c r="G106" s="37"/>
      <c r="H106" s="51"/>
      <c r="I106" s="37"/>
      <c r="J106" s="51"/>
      <c r="K106" s="49">
        <f t="shared" si="9"/>
        <v>0</v>
      </c>
    </row>
    <row r="107" spans="1:11" ht="13.5" thickBot="1">
      <c r="A107" s="77">
        <v>43819</v>
      </c>
      <c r="B107" s="68">
        <f t="shared" si="10"/>
        <v>7785.0675542997951</v>
      </c>
      <c r="C107" s="45">
        <f t="shared" si="6"/>
        <v>55.79298413914853</v>
      </c>
      <c r="D107" s="45">
        <f t="shared" si="7"/>
        <v>7840.8605384389439</v>
      </c>
      <c r="E107" s="4"/>
      <c r="F107" s="88">
        <f t="shared" si="8"/>
        <v>43819</v>
      </c>
      <c r="G107" s="55"/>
      <c r="H107" s="56"/>
      <c r="I107" s="55"/>
      <c r="J107" s="56"/>
      <c r="K107" s="57">
        <f t="shared" si="9"/>
        <v>0</v>
      </c>
    </row>
    <row r="108" spans="1:11" ht="13.5" thickBot="1">
      <c r="A108" s="77">
        <v>43850</v>
      </c>
      <c r="B108" s="68">
        <f t="shared" si="10"/>
        <v>7840.8605384389439</v>
      </c>
      <c r="C108" s="45">
        <f t="shared" si="6"/>
        <v>56.192833858812428</v>
      </c>
      <c r="D108" s="45">
        <f t="shared" si="7"/>
        <v>7897.0533722977561</v>
      </c>
      <c r="E108" s="4"/>
      <c r="F108" s="89">
        <f t="shared" si="8"/>
        <v>43850</v>
      </c>
      <c r="G108" s="59"/>
      <c r="H108" s="60"/>
      <c r="I108" s="59"/>
      <c r="J108" s="60"/>
      <c r="K108" s="61">
        <f t="shared" si="9"/>
        <v>0</v>
      </c>
    </row>
    <row r="109" spans="1:11" ht="13.5" thickBot="1">
      <c r="A109" s="76">
        <v>43881</v>
      </c>
      <c r="B109" s="69">
        <f t="shared" si="10"/>
        <v>7897.0533722977561</v>
      </c>
      <c r="C109" s="45">
        <f t="shared" ref="C109:C140" si="11">(B109*$C$8)/12</f>
        <v>56.595549168133914</v>
      </c>
      <c r="D109" s="45">
        <f t="shared" si="7"/>
        <v>7953.6489214658905</v>
      </c>
      <c r="E109" s="4"/>
      <c r="F109" s="87">
        <f t="shared" si="8"/>
        <v>43881</v>
      </c>
      <c r="G109" s="36"/>
      <c r="H109" s="50"/>
      <c r="I109" s="36"/>
      <c r="J109" s="50"/>
      <c r="K109" s="54">
        <f t="shared" si="9"/>
        <v>0</v>
      </c>
    </row>
    <row r="110" spans="1:11" ht="13.5" thickBot="1">
      <c r="A110" s="78">
        <v>43910</v>
      </c>
      <c r="B110" s="47">
        <f t="shared" si="10"/>
        <v>7953.6489214658905</v>
      </c>
      <c r="C110" s="47">
        <f t="shared" si="11"/>
        <v>57.00115060383888</v>
      </c>
      <c r="D110" s="48">
        <f t="shared" si="7"/>
        <v>8010.6500720697295</v>
      </c>
      <c r="E110" s="4"/>
      <c r="F110" s="86">
        <f t="shared" si="8"/>
        <v>43910</v>
      </c>
      <c r="G110" s="37"/>
      <c r="H110" s="51"/>
      <c r="I110" s="37"/>
      <c r="J110" s="51"/>
      <c r="K110" s="49">
        <f t="shared" si="9"/>
        <v>0</v>
      </c>
    </row>
    <row r="111" spans="1:11" ht="13.5" thickBot="1">
      <c r="A111" s="76">
        <v>43941</v>
      </c>
      <c r="B111" s="69">
        <f t="shared" si="10"/>
        <v>8010.6500720697295</v>
      </c>
      <c r="C111" s="46">
        <f t="shared" si="11"/>
        <v>57.409658849833058</v>
      </c>
      <c r="D111" s="46">
        <f t="shared" si="7"/>
        <v>8068.0597309195628</v>
      </c>
      <c r="E111" s="4"/>
      <c r="F111" s="87">
        <f t="shared" si="8"/>
        <v>43941</v>
      </c>
      <c r="G111" s="36"/>
      <c r="H111" s="50"/>
      <c r="I111" s="36"/>
      <c r="J111" s="50"/>
      <c r="K111" s="54">
        <f t="shared" si="9"/>
        <v>0</v>
      </c>
    </row>
    <row r="112" spans="1:11" ht="13.5" thickBot="1">
      <c r="A112" s="77">
        <v>43971</v>
      </c>
      <c r="B112" s="68">
        <f t="shared" si="10"/>
        <v>8068.0597309195628</v>
      </c>
      <c r="C112" s="45">
        <f t="shared" si="11"/>
        <v>57.821094738256868</v>
      </c>
      <c r="D112" s="45">
        <f t="shared" si="7"/>
        <v>8125.8808256578195</v>
      </c>
      <c r="E112" s="4"/>
      <c r="F112" s="86">
        <f t="shared" si="8"/>
        <v>43971</v>
      </c>
      <c r="G112" s="37"/>
      <c r="H112" s="51"/>
      <c r="I112" s="37"/>
      <c r="J112" s="51"/>
      <c r="K112" s="49">
        <f t="shared" si="9"/>
        <v>0</v>
      </c>
    </row>
    <row r="113" spans="1:11" ht="13.5" thickBot="1">
      <c r="A113" s="77">
        <v>44002</v>
      </c>
      <c r="B113" s="68">
        <f t="shared" si="10"/>
        <v>8125.8808256578195</v>
      </c>
      <c r="C113" s="45">
        <f t="shared" si="11"/>
        <v>58.235479250547705</v>
      </c>
      <c r="D113" s="45">
        <f t="shared" si="7"/>
        <v>8184.1163049083671</v>
      </c>
      <c r="E113" s="4"/>
      <c r="F113" s="87">
        <f t="shared" si="8"/>
        <v>44002</v>
      </c>
      <c r="G113" s="36"/>
      <c r="H113" s="50"/>
      <c r="I113" s="36"/>
      <c r="J113" s="50"/>
      <c r="K113" s="54">
        <f t="shared" si="9"/>
        <v>0</v>
      </c>
    </row>
    <row r="114" spans="1:11" ht="13.5" thickBot="1">
      <c r="A114" s="77">
        <v>44032</v>
      </c>
      <c r="B114" s="68">
        <f t="shared" si="10"/>
        <v>8184.1163049083671</v>
      </c>
      <c r="C114" s="45">
        <f t="shared" si="11"/>
        <v>58.652833518509958</v>
      </c>
      <c r="D114" s="45">
        <f t="shared" si="7"/>
        <v>8242.7691384268765</v>
      </c>
      <c r="E114" s="4"/>
      <c r="F114" s="86">
        <f t="shared" si="8"/>
        <v>44032</v>
      </c>
      <c r="G114" s="37"/>
      <c r="H114" s="51"/>
      <c r="I114" s="37"/>
      <c r="J114" s="51"/>
      <c r="K114" s="49">
        <f t="shared" si="9"/>
        <v>0</v>
      </c>
    </row>
    <row r="115" spans="1:11" ht="13.5" thickBot="1">
      <c r="A115" s="77">
        <v>44063</v>
      </c>
      <c r="B115" s="68">
        <f t="shared" si="10"/>
        <v>8242.7691384268765</v>
      </c>
      <c r="C115" s="45">
        <f t="shared" si="11"/>
        <v>59.07317882539261</v>
      </c>
      <c r="D115" s="45">
        <f t="shared" si="7"/>
        <v>8301.8423172522689</v>
      </c>
      <c r="E115" s="4"/>
      <c r="F115" s="87">
        <f t="shared" si="8"/>
        <v>44063</v>
      </c>
      <c r="G115" s="36"/>
      <c r="H115" s="50"/>
      <c r="I115" s="36"/>
      <c r="J115" s="50"/>
      <c r="K115" s="54">
        <f t="shared" si="9"/>
        <v>0</v>
      </c>
    </row>
    <row r="116" spans="1:11" ht="13.5" thickBot="1">
      <c r="A116" s="77">
        <v>44094</v>
      </c>
      <c r="B116" s="68">
        <f t="shared" si="10"/>
        <v>8301.8423172522689</v>
      </c>
      <c r="C116" s="45">
        <f t="shared" si="11"/>
        <v>59.496536606974587</v>
      </c>
      <c r="D116" s="45">
        <f t="shared" si="7"/>
        <v>8361.3388538592444</v>
      </c>
      <c r="E116" s="4"/>
      <c r="F116" s="86">
        <f t="shared" si="8"/>
        <v>44094</v>
      </c>
      <c r="G116" s="37"/>
      <c r="H116" s="51"/>
      <c r="I116" s="37"/>
      <c r="J116" s="51"/>
      <c r="K116" s="49">
        <f t="shared" si="9"/>
        <v>0</v>
      </c>
    </row>
    <row r="117" spans="1:11" ht="13.5" thickBot="1">
      <c r="A117" s="77">
        <v>44124</v>
      </c>
      <c r="B117" s="68">
        <f t="shared" si="10"/>
        <v>8361.3388538592444</v>
      </c>
      <c r="C117" s="45">
        <f t="shared" si="11"/>
        <v>59.922928452657914</v>
      </c>
      <c r="D117" s="45">
        <f t="shared" si="7"/>
        <v>8421.2617823119017</v>
      </c>
      <c r="E117" s="4"/>
      <c r="F117" s="87">
        <f t="shared" si="8"/>
        <v>44124</v>
      </c>
      <c r="G117" s="36"/>
      <c r="H117" s="50"/>
      <c r="I117" s="36"/>
      <c r="J117" s="50"/>
      <c r="K117" s="54">
        <f t="shared" si="9"/>
        <v>0</v>
      </c>
    </row>
    <row r="118" spans="1:11" ht="13.5" thickBot="1">
      <c r="A118" s="77">
        <v>44155</v>
      </c>
      <c r="B118" s="68">
        <f t="shared" si="10"/>
        <v>8421.2617823119017</v>
      </c>
      <c r="C118" s="45">
        <f t="shared" si="11"/>
        <v>60.35237610656862</v>
      </c>
      <c r="D118" s="45">
        <f t="shared" si="7"/>
        <v>8481.6141584184697</v>
      </c>
      <c r="E118" s="4"/>
      <c r="F118" s="86">
        <f t="shared" si="8"/>
        <v>44155</v>
      </c>
      <c r="G118" s="37"/>
      <c r="H118" s="51"/>
      <c r="I118" s="37"/>
      <c r="J118" s="51"/>
      <c r="K118" s="49">
        <f t="shared" si="9"/>
        <v>0</v>
      </c>
    </row>
    <row r="119" spans="1:11" ht="13.5" thickBot="1">
      <c r="A119" s="77">
        <v>44185</v>
      </c>
      <c r="B119" s="68">
        <f t="shared" si="10"/>
        <v>8481.6141584184697</v>
      </c>
      <c r="C119" s="45">
        <f t="shared" si="11"/>
        <v>60.784901468665701</v>
      </c>
      <c r="D119" s="45">
        <f t="shared" si="7"/>
        <v>8542.3990598871351</v>
      </c>
      <c r="E119" s="4"/>
      <c r="F119" s="88">
        <f t="shared" si="8"/>
        <v>44185</v>
      </c>
      <c r="G119" s="55"/>
      <c r="H119" s="56"/>
      <c r="I119" s="55"/>
      <c r="J119" s="56"/>
      <c r="K119" s="57">
        <f t="shared" si="9"/>
        <v>0</v>
      </c>
    </row>
    <row r="120" spans="1:11" ht="13.5" thickBot="1">
      <c r="A120" s="77">
        <v>44216</v>
      </c>
      <c r="B120" s="68">
        <f t="shared" si="10"/>
        <v>8542.3990598871351</v>
      </c>
      <c r="C120" s="45">
        <f t="shared" si="11"/>
        <v>61.220526595857798</v>
      </c>
      <c r="D120" s="45">
        <f t="shared" si="7"/>
        <v>8603.6195864829933</v>
      </c>
      <c r="E120" s="4"/>
      <c r="F120" s="89">
        <f t="shared" si="8"/>
        <v>44216</v>
      </c>
      <c r="G120" s="59"/>
      <c r="H120" s="60"/>
      <c r="I120" s="59"/>
      <c r="J120" s="60"/>
      <c r="K120" s="61">
        <f t="shared" si="9"/>
        <v>0</v>
      </c>
    </row>
    <row r="121" spans="1:11" ht="13.5" thickBot="1">
      <c r="A121" s="76">
        <v>44247</v>
      </c>
      <c r="B121" s="68">
        <f t="shared" si="10"/>
        <v>8603.6195864829933</v>
      </c>
      <c r="C121" s="45">
        <f t="shared" si="11"/>
        <v>61.659273703128115</v>
      </c>
      <c r="D121" s="45">
        <f t="shared" si="7"/>
        <v>8665.2788601861212</v>
      </c>
      <c r="E121" s="4"/>
      <c r="F121" s="87">
        <f t="shared" si="8"/>
        <v>44247</v>
      </c>
      <c r="G121" s="36"/>
      <c r="H121" s="50"/>
      <c r="I121" s="36"/>
      <c r="J121" s="50"/>
      <c r="K121" s="54">
        <f t="shared" si="9"/>
        <v>0</v>
      </c>
    </row>
    <row r="122" spans="1:11" ht="13.5" thickBot="1">
      <c r="A122" s="78">
        <v>44275</v>
      </c>
      <c r="B122" s="47">
        <f t="shared" si="10"/>
        <v>8665.2788601861212</v>
      </c>
      <c r="C122" s="47">
        <f t="shared" si="11"/>
        <v>62.101165164667201</v>
      </c>
      <c r="D122" s="48">
        <f t="shared" si="7"/>
        <v>8727.3800253507889</v>
      </c>
      <c r="E122" s="4"/>
      <c r="F122" s="86">
        <f t="shared" si="8"/>
        <v>44275</v>
      </c>
      <c r="G122" s="37"/>
      <c r="H122" s="51"/>
      <c r="I122" s="37"/>
      <c r="J122" s="51"/>
      <c r="K122" s="49">
        <f t="shared" si="9"/>
        <v>0</v>
      </c>
    </row>
    <row r="123" spans="1:11" ht="13.5" thickBot="1">
      <c r="A123" s="76">
        <v>44306</v>
      </c>
      <c r="B123" s="69">
        <f t="shared" si="10"/>
        <v>8727.3800253507889</v>
      </c>
      <c r="C123" s="46">
        <f t="shared" si="11"/>
        <v>62.546223515013985</v>
      </c>
      <c r="D123" s="46">
        <f t="shared" si="7"/>
        <v>8789.9262488658023</v>
      </c>
      <c r="E123" s="4"/>
      <c r="F123" s="87">
        <f t="shared" si="8"/>
        <v>44306</v>
      </c>
      <c r="G123" s="36"/>
      <c r="H123" s="50"/>
      <c r="I123" s="36"/>
      <c r="J123" s="50"/>
      <c r="K123" s="54">
        <f t="shared" si="9"/>
        <v>0</v>
      </c>
    </row>
    <row r="124" spans="1:11" ht="13.5" thickBot="1">
      <c r="A124" s="77">
        <v>44336</v>
      </c>
      <c r="B124" s="68">
        <f t="shared" si="10"/>
        <v>8789.9262488658023</v>
      </c>
      <c r="C124" s="45">
        <f t="shared" si="11"/>
        <v>62.994471450204912</v>
      </c>
      <c r="D124" s="45">
        <f t="shared" si="7"/>
        <v>8852.9207203160076</v>
      </c>
      <c r="E124" s="4"/>
      <c r="F124" s="86">
        <f t="shared" si="8"/>
        <v>44336</v>
      </c>
      <c r="G124" s="37"/>
      <c r="H124" s="51"/>
      <c r="I124" s="37"/>
      <c r="J124" s="51"/>
      <c r="K124" s="49">
        <f t="shared" si="9"/>
        <v>0</v>
      </c>
    </row>
    <row r="125" spans="1:11" ht="13.5" thickBot="1">
      <c r="A125" s="77">
        <v>44367</v>
      </c>
      <c r="B125" s="68">
        <f t="shared" si="10"/>
        <v>8852.9207203160076</v>
      </c>
      <c r="C125" s="45">
        <f t="shared" si="11"/>
        <v>63.445931828931379</v>
      </c>
      <c r="D125" s="45">
        <f t="shared" si="7"/>
        <v>8916.3666521449395</v>
      </c>
      <c r="E125" s="4"/>
      <c r="F125" s="87">
        <f t="shared" si="8"/>
        <v>44367</v>
      </c>
      <c r="G125" s="36"/>
      <c r="H125" s="50"/>
      <c r="I125" s="36"/>
      <c r="J125" s="50"/>
      <c r="K125" s="54">
        <f t="shared" si="9"/>
        <v>0</v>
      </c>
    </row>
    <row r="126" spans="1:11" ht="13.5" thickBot="1">
      <c r="A126" s="77">
        <v>44397</v>
      </c>
      <c r="B126" s="68">
        <f t="shared" si="10"/>
        <v>8916.3666521449395</v>
      </c>
      <c r="C126" s="45">
        <f t="shared" si="11"/>
        <v>63.900627673705394</v>
      </c>
      <c r="D126" s="45">
        <f t="shared" si="7"/>
        <v>8980.267279818645</v>
      </c>
      <c r="E126" s="4"/>
      <c r="F126" s="86">
        <f t="shared" si="8"/>
        <v>44397</v>
      </c>
      <c r="G126" s="37"/>
      <c r="H126" s="51"/>
      <c r="I126" s="37"/>
      <c r="J126" s="51"/>
      <c r="K126" s="49">
        <f t="shared" si="9"/>
        <v>0</v>
      </c>
    </row>
    <row r="127" spans="1:11" ht="13.5" thickBot="1">
      <c r="A127" s="77">
        <v>44428</v>
      </c>
      <c r="B127" s="68">
        <f t="shared" si="10"/>
        <v>8980.267279818645</v>
      </c>
      <c r="C127" s="45">
        <f t="shared" si="11"/>
        <v>64.358582172033621</v>
      </c>
      <c r="D127" s="45">
        <f t="shared" si="7"/>
        <v>9044.6258619906785</v>
      </c>
      <c r="E127" s="4"/>
      <c r="F127" s="87">
        <f t="shared" si="8"/>
        <v>44428</v>
      </c>
      <c r="G127" s="36"/>
      <c r="H127" s="50"/>
      <c r="I127" s="36"/>
      <c r="J127" s="50"/>
      <c r="K127" s="54">
        <f t="shared" si="9"/>
        <v>0</v>
      </c>
    </row>
    <row r="128" spans="1:11" ht="13.5" thickBot="1">
      <c r="A128" s="77">
        <v>44459</v>
      </c>
      <c r="B128" s="68">
        <f t="shared" si="10"/>
        <v>9044.6258619906785</v>
      </c>
      <c r="C128" s="45">
        <f t="shared" si="11"/>
        <v>64.819818677599855</v>
      </c>
      <c r="D128" s="45">
        <f t="shared" si="7"/>
        <v>9109.4456806682774</v>
      </c>
      <c r="E128" s="4"/>
      <c r="F128" s="86">
        <f t="shared" si="8"/>
        <v>44459</v>
      </c>
      <c r="G128" s="37"/>
      <c r="H128" s="51"/>
      <c r="I128" s="37"/>
      <c r="J128" s="51"/>
      <c r="K128" s="49">
        <f t="shared" si="9"/>
        <v>0</v>
      </c>
    </row>
    <row r="129" spans="1:11" ht="13.5" thickBot="1">
      <c r="A129" s="77">
        <v>44489</v>
      </c>
      <c r="B129" s="68">
        <f t="shared" si="10"/>
        <v>9109.4456806682774</v>
      </c>
      <c r="C129" s="45">
        <f t="shared" si="11"/>
        <v>65.284360711455989</v>
      </c>
      <c r="D129" s="45">
        <f t="shared" si="7"/>
        <v>9174.7300413797329</v>
      </c>
      <c r="E129" s="4"/>
      <c r="F129" s="87">
        <f t="shared" si="8"/>
        <v>44489</v>
      </c>
      <c r="G129" s="36"/>
      <c r="H129" s="50"/>
      <c r="I129" s="36"/>
      <c r="J129" s="50"/>
      <c r="K129" s="54">
        <f t="shared" si="9"/>
        <v>0</v>
      </c>
    </row>
    <row r="130" spans="1:11" ht="13.5" thickBot="1">
      <c r="A130" s="77">
        <v>44520</v>
      </c>
      <c r="B130" s="68">
        <f t="shared" si="10"/>
        <v>9174.7300413797329</v>
      </c>
      <c r="C130" s="45">
        <f t="shared" si="11"/>
        <v>65.752231963221405</v>
      </c>
      <c r="D130" s="45">
        <f t="shared" si="7"/>
        <v>9240.4822733429537</v>
      </c>
      <c r="E130" s="4"/>
      <c r="F130" s="86">
        <f t="shared" si="8"/>
        <v>44520</v>
      </c>
      <c r="G130" s="37"/>
      <c r="H130" s="51"/>
      <c r="I130" s="37"/>
      <c r="J130" s="51"/>
      <c r="K130" s="49">
        <f t="shared" si="9"/>
        <v>0</v>
      </c>
    </row>
    <row r="131" spans="1:11" ht="13.5" thickBot="1">
      <c r="A131" s="77">
        <v>44550</v>
      </c>
      <c r="B131" s="68">
        <f t="shared" si="10"/>
        <v>9240.4822733429537</v>
      </c>
      <c r="C131" s="45">
        <f t="shared" si="11"/>
        <v>66.223456292291161</v>
      </c>
      <c r="D131" s="45">
        <f t="shared" si="7"/>
        <v>9306.705729635245</v>
      </c>
      <c r="E131" s="4"/>
      <c r="F131" s="88">
        <f t="shared" si="8"/>
        <v>44550</v>
      </c>
      <c r="G131" s="55"/>
      <c r="H131" s="56"/>
      <c r="I131" s="55"/>
      <c r="J131" s="56"/>
      <c r="K131" s="57">
        <f t="shared" si="9"/>
        <v>0</v>
      </c>
    </row>
    <row r="132" spans="1:11" ht="13.5" thickBot="1">
      <c r="A132" s="77">
        <v>44581</v>
      </c>
      <c r="B132" s="68">
        <f t="shared" si="10"/>
        <v>9306.705729635245</v>
      </c>
      <c r="C132" s="45">
        <f t="shared" si="11"/>
        <v>66.698057729052593</v>
      </c>
      <c r="D132" s="45">
        <f t="shared" si="7"/>
        <v>9373.4037873642974</v>
      </c>
      <c r="E132" s="4"/>
      <c r="F132" s="89">
        <f t="shared" si="8"/>
        <v>44581</v>
      </c>
      <c r="G132" s="59"/>
      <c r="H132" s="60"/>
      <c r="I132" s="59"/>
      <c r="J132" s="60"/>
      <c r="K132" s="61">
        <f t="shared" si="9"/>
        <v>0</v>
      </c>
    </row>
    <row r="133" spans="1:11" ht="13.5" thickBot="1">
      <c r="A133" s="76">
        <v>44612</v>
      </c>
      <c r="B133" s="68">
        <f t="shared" si="10"/>
        <v>9373.4037873642974</v>
      </c>
      <c r="C133" s="45">
        <f t="shared" si="11"/>
        <v>67.176060476110791</v>
      </c>
      <c r="D133" s="45">
        <f t="shared" si="7"/>
        <v>9440.5798478404085</v>
      </c>
      <c r="E133" s="4"/>
      <c r="F133" s="87">
        <f t="shared" si="8"/>
        <v>44612</v>
      </c>
      <c r="G133" s="36"/>
      <c r="H133" s="50"/>
      <c r="I133" s="36"/>
      <c r="J133" s="50"/>
      <c r="K133" s="54">
        <f t="shared" si="9"/>
        <v>0</v>
      </c>
    </row>
    <row r="134" spans="1:11" ht="13.5" thickBot="1">
      <c r="A134" s="78">
        <v>44640</v>
      </c>
      <c r="B134" s="47">
        <f t="shared" si="10"/>
        <v>9440.5798478404085</v>
      </c>
      <c r="C134" s="47">
        <f t="shared" si="11"/>
        <v>67.657488909522925</v>
      </c>
      <c r="D134" s="48">
        <f t="shared" si="7"/>
        <v>9508.2373367499313</v>
      </c>
      <c r="E134" s="4"/>
      <c r="F134" s="86">
        <f t="shared" si="8"/>
        <v>44640</v>
      </c>
      <c r="G134" s="37"/>
      <c r="H134" s="51"/>
      <c r="I134" s="37"/>
      <c r="J134" s="51"/>
      <c r="K134" s="49">
        <f t="shared" si="9"/>
        <v>0</v>
      </c>
    </row>
    <row r="135" spans="1:11" ht="13.5" thickBot="1">
      <c r="A135" s="76">
        <v>44671</v>
      </c>
      <c r="B135" s="69">
        <f t="shared" si="10"/>
        <v>9508.2373367499313</v>
      </c>
      <c r="C135" s="46">
        <f t="shared" si="11"/>
        <v>68.142367580041167</v>
      </c>
      <c r="D135" s="46">
        <f t="shared" si="7"/>
        <v>9576.3797043299728</v>
      </c>
      <c r="E135" s="4"/>
      <c r="F135" s="87">
        <f t="shared" si="8"/>
        <v>44671</v>
      </c>
      <c r="G135" s="36"/>
      <c r="H135" s="50"/>
      <c r="I135" s="36"/>
      <c r="J135" s="50"/>
      <c r="K135" s="54">
        <f t="shared" si="9"/>
        <v>0</v>
      </c>
    </row>
    <row r="136" spans="1:11" ht="13.5" thickBot="1">
      <c r="A136" s="77">
        <v>44701</v>
      </c>
      <c r="B136" s="68">
        <f t="shared" si="10"/>
        <v>9576.3797043299728</v>
      </c>
      <c r="C136" s="45">
        <f t="shared" si="11"/>
        <v>68.630721214364797</v>
      </c>
      <c r="D136" s="45">
        <f t="shared" si="7"/>
        <v>9645.0104255443384</v>
      </c>
      <c r="E136" s="4"/>
      <c r="F136" s="86">
        <f t="shared" si="8"/>
        <v>44701</v>
      </c>
      <c r="G136" s="37"/>
      <c r="H136" s="51"/>
      <c r="I136" s="37"/>
      <c r="J136" s="51"/>
      <c r="K136" s="49">
        <f t="shared" si="9"/>
        <v>0</v>
      </c>
    </row>
    <row r="137" spans="1:11" ht="13.5" thickBot="1">
      <c r="A137" s="77">
        <v>44732</v>
      </c>
      <c r="B137" s="68">
        <f t="shared" si="10"/>
        <v>9645.0104255443384</v>
      </c>
      <c r="C137" s="45">
        <f t="shared" si="11"/>
        <v>69.12257471640109</v>
      </c>
      <c r="D137" s="45">
        <f t="shared" si="7"/>
        <v>9714.1330002607392</v>
      </c>
      <c r="E137" s="4"/>
      <c r="F137" s="87">
        <f t="shared" si="8"/>
        <v>44732</v>
      </c>
      <c r="G137" s="36"/>
      <c r="H137" s="50"/>
      <c r="I137" s="36"/>
      <c r="J137" s="50"/>
      <c r="K137" s="54">
        <f t="shared" si="9"/>
        <v>0</v>
      </c>
    </row>
    <row r="138" spans="1:11" ht="13.5" thickBot="1">
      <c r="A138" s="77">
        <v>44762</v>
      </c>
      <c r="B138" s="68">
        <f t="shared" si="10"/>
        <v>9714.1330002607392</v>
      </c>
      <c r="C138" s="45">
        <f t="shared" si="11"/>
        <v>69.617953168535294</v>
      </c>
      <c r="D138" s="45">
        <f t="shared" si="7"/>
        <v>9783.7509534292749</v>
      </c>
      <c r="E138" s="4"/>
      <c r="F138" s="86">
        <f t="shared" si="8"/>
        <v>44762</v>
      </c>
      <c r="G138" s="37"/>
      <c r="H138" s="51"/>
      <c r="I138" s="37"/>
      <c r="J138" s="51"/>
      <c r="K138" s="49">
        <f t="shared" si="9"/>
        <v>0</v>
      </c>
    </row>
    <row r="139" spans="1:11" ht="13.5" thickBot="1">
      <c r="A139" s="77">
        <v>44793</v>
      </c>
      <c r="B139" s="68">
        <f t="shared" si="10"/>
        <v>9783.7509534292749</v>
      </c>
      <c r="C139" s="45">
        <f t="shared" si="11"/>
        <v>70.116881832909797</v>
      </c>
      <c r="D139" s="45">
        <f t="shared" si="7"/>
        <v>9853.8678352621846</v>
      </c>
      <c r="E139" s="4"/>
      <c r="F139" s="87">
        <f t="shared" si="8"/>
        <v>44793</v>
      </c>
      <c r="G139" s="36"/>
      <c r="H139" s="50"/>
      <c r="I139" s="36"/>
      <c r="J139" s="50"/>
      <c r="K139" s="54">
        <f t="shared" si="9"/>
        <v>0</v>
      </c>
    </row>
    <row r="140" spans="1:11" ht="13.5" thickBot="1">
      <c r="A140" s="77">
        <v>44824</v>
      </c>
      <c r="B140" s="68">
        <f t="shared" si="10"/>
        <v>9853.8678352621846</v>
      </c>
      <c r="C140" s="45">
        <f t="shared" si="11"/>
        <v>70.619386152712323</v>
      </c>
      <c r="D140" s="45">
        <f t="shared" si="7"/>
        <v>9924.4872214148963</v>
      </c>
      <c r="E140" s="4"/>
      <c r="F140" s="86">
        <f t="shared" si="8"/>
        <v>44824</v>
      </c>
      <c r="G140" s="37"/>
      <c r="H140" s="51"/>
      <c r="I140" s="37"/>
      <c r="J140" s="51"/>
      <c r="K140" s="49">
        <f t="shared" si="9"/>
        <v>0</v>
      </c>
    </row>
    <row r="141" spans="1:11" ht="13.5" thickBot="1">
      <c r="A141" s="77">
        <v>44854</v>
      </c>
      <c r="B141" s="68">
        <f t="shared" si="10"/>
        <v>9924.4872214148963</v>
      </c>
      <c r="C141" s="45">
        <f t="shared" ref="C141:C172" si="12">(B141*$C$8)/12</f>
        <v>71.125491753473412</v>
      </c>
      <c r="D141" s="45">
        <f t="shared" si="7"/>
        <v>9995.6127131683697</v>
      </c>
      <c r="E141" s="4"/>
      <c r="F141" s="87">
        <f t="shared" si="8"/>
        <v>44854</v>
      </c>
      <c r="G141" s="36"/>
      <c r="H141" s="50"/>
      <c r="I141" s="36"/>
      <c r="J141" s="50"/>
      <c r="K141" s="54">
        <f t="shared" si="9"/>
        <v>0</v>
      </c>
    </row>
    <row r="142" spans="1:11" ht="13.5" thickBot="1">
      <c r="A142" s="77">
        <v>44885</v>
      </c>
      <c r="B142" s="68">
        <f t="shared" si="10"/>
        <v>9995.6127131683697</v>
      </c>
      <c r="C142" s="45">
        <f t="shared" si="12"/>
        <v>71.635224444373307</v>
      </c>
      <c r="D142" s="45">
        <f t="shared" ref="D142:D192" si="13">B142+C142</f>
        <v>10067.247937612743</v>
      </c>
      <c r="E142" s="4"/>
      <c r="F142" s="86">
        <f t="shared" ref="F142:F192" si="14">A142</f>
        <v>44885</v>
      </c>
      <c r="G142" s="37"/>
      <c r="H142" s="51"/>
      <c r="I142" s="37"/>
      <c r="J142" s="51"/>
      <c r="K142" s="49">
        <f t="shared" ref="K142:K204" si="15">SUM(H142,J142)</f>
        <v>0</v>
      </c>
    </row>
    <row r="143" spans="1:11" ht="13.5" thickBot="1">
      <c r="A143" s="77">
        <v>44915</v>
      </c>
      <c r="B143" s="68">
        <f t="shared" ref="B143:B192" si="16">SUM(K143,D142)</f>
        <v>10067.247937612743</v>
      </c>
      <c r="C143" s="45">
        <f t="shared" si="12"/>
        <v>72.148610219557995</v>
      </c>
      <c r="D143" s="45">
        <f t="shared" si="13"/>
        <v>10139.396547832301</v>
      </c>
      <c r="E143" s="4"/>
      <c r="F143" s="88">
        <f t="shared" si="14"/>
        <v>44915</v>
      </c>
      <c r="G143" s="55"/>
      <c r="H143" s="56"/>
      <c r="I143" s="55"/>
      <c r="J143" s="56"/>
      <c r="K143" s="57">
        <f t="shared" si="15"/>
        <v>0</v>
      </c>
    </row>
    <row r="144" spans="1:11" ht="13.5" thickBot="1">
      <c r="A144" s="77">
        <v>44946</v>
      </c>
      <c r="B144" s="68">
        <f t="shared" si="16"/>
        <v>10139.396547832301</v>
      </c>
      <c r="C144" s="45">
        <f t="shared" si="12"/>
        <v>72.66567525946482</v>
      </c>
      <c r="D144" s="45">
        <f t="shared" si="13"/>
        <v>10212.062223091765</v>
      </c>
      <c r="E144" s="4"/>
      <c r="F144" s="89">
        <f t="shared" si="14"/>
        <v>44946</v>
      </c>
      <c r="G144" s="59"/>
      <c r="H144" s="60"/>
      <c r="I144" s="59"/>
      <c r="J144" s="60"/>
      <c r="K144" s="61">
        <f t="shared" si="15"/>
        <v>0</v>
      </c>
    </row>
    <row r="145" spans="1:11" ht="13.5" thickBot="1">
      <c r="A145" s="76">
        <v>44977</v>
      </c>
      <c r="B145" s="68">
        <f t="shared" si="16"/>
        <v>10212.062223091765</v>
      </c>
      <c r="C145" s="45">
        <f t="shared" si="12"/>
        <v>73.186445932157639</v>
      </c>
      <c r="D145" s="45">
        <f t="shared" si="13"/>
        <v>10285.248669023922</v>
      </c>
      <c r="E145" s="4"/>
      <c r="F145" s="87">
        <f t="shared" si="14"/>
        <v>44977</v>
      </c>
      <c r="G145" s="36"/>
      <c r="H145" s="50"/>
      <c r="I145" s="36"/>
      <c r="J145" s="50"/>
      <c r="K145" s="54">
        <f t="shared" si="15"/>
        <v>0</v>
      </c>
    </row>
    <row r="146" spans="1:11" ht="13.5" thickBot="1">
      <c r="A146" s="78">
        <v>45005</v>
      </c>
      <c r="B146" s="47">
        <f t="shared" si="16"/>
        <v>10285.248669023922</v>
      </c>
      <c r="C146" s="47">
        <f t="shared" si="12"/>
        <v>73.710948794671438</v>
      </c>
      <c r="D146" s="48">
        <f>B146+C146</f>
        <v>10358.959617818593</v>
      </c>
      <c r="E146" s="4"/>
      <c r="F146" s="86">
        <f t="shared" si="14"/>
        <v>45005</v>
      </c>
      <c r="G146" s="37"/>
      <c r="H146" s="51"/>
      <c r="I146" s="37"/>
      <c r="J146" s="51"/>
      <c r="K146" s="49">
        <f t="shared" si="15"/>
        <v>0</v>
      </c>
    </row>
    <row r="147" spans="1:11" ht="13.5" thickBot="1">
      <c r="A147" s="76">
        <v>45036</v>
      </c>
      <c r="B147" s="69">
        <f t="shared" si="16"/>
        <v>10358.959617818593</v>
      </c>
      <c r="C147" s="46">
        <f t="shared" si="12"/>
        <v>74.239210594366583</v>
      </c>
      <c r="D147" s="46">
        <f t="shared" si="13"/>
        <v>10433.19882841296</v>
      </c>
      <c r="E147" s="4"/>
      <c r="F147" s="87">
        <f t="shared" si="14"/>
        <v>45036</v>
      </c>
      <c r="G147" s="36"/>
      <c r="H147" s="50"/>
      <c r="I147" s="36"/>
      <c r="J147" s="50"/>
      <c r="K147" s="54">
        <f t="shared" si="15"/>
        <v>0</v>
      </c>
    </row>
    <row r="148" spans="1:11" ht="13.5" thickBot="1">
      <c r="A148" s="77">
        <v>45066</v>
      </c>
      <c r="B148" s="68">
        <f t="shared" si="16"/>
        <v>10433.19882841296</v>
      </c>
      <c r="C148" s="45">
        <f t="shared" si="12"/>
        <v>74.771258270292876</v>
      </c>
      <c r="D148" s="45">
        <f t="shared" si="13"/>
        <v>10507.970086683254</v>
      </c>
      <c r="E148" s="4"/>
      <c r="F148" s="86">
        <f t="shared" si="14"/>
        <v>45066</v>
      </c>
      <c r="G148" s="37"/>
      <c r="H148" s="51"/>
      <c r="I148" s="37"/>
      <c r="J148" s="51"/>
      <c r="K148" s="49">
        <f t="shared" si="15"/>
        <v>0</v>
      </c>
    </row>
    <row r="149" spans="1:11" ht="13.5" thickBot="1">
      <c r="A149" s="77">
        <v>45097</v>
      </c>
      <c r="B149" s="68">
        <f t="shared" si="16"/>
        <v>10507.970086683254</v>
      </c>
      <c r="C149" s="45">
        <f t="shared" si="12"/>
        <v>75.307118954563308</v>
      </c>
      <c r="D149" s="45">
        <f t="shared" si="13"/>
        <v>10583.277205637816</v>
      </c>
      <c r="E149" s="4"/>
      <c r="F149" s="87">
        <f t="shared" si="14"/>
        <v>45097</v>
      </c>
      <c r="G149" s="36"/>
      <c r="H149" s="50"/>
      <c r="I149" s="36"/>
      <c r="J149" s="50"/>
      <c r="K149" s="54">
        <f t="shared" si="15"/>
        <v>0</v>
      </c>
    </row>
    <row r="150" spans="1:11" ht="13.5" thickBot="1">
      <c r="A150" s="77">
        <v>45127</v>
      </c>
      <c r="B150" s="68">
        <f t="shared" si="16"/>
        <v>10583.277205637816</v>
      </c>
      <c r="C150" s="45">
        <f t="shared" si="12"/>
        <v>75.846819973737681</v>
      </c>
      <c r="D150" s="45">
        <f t="shared" si="13"/>
        <v>10659.124025611554</v>
      </c>
      <c r="E150" s="4"/>
      <c r="F150" s="86">
        <f t="shared" si="14"/>
        <v>45127</v>
      </c>
      <c r="G150" s="37"/>
      <c r="H150" s="51"/>
      <c r="I150" s="37"/>
      <c r="J150" s="51"/>
      <c r="K150" s="49">
        <f t="shared" si="15"/>
        <v>0</v>
      </c>
    </row>
    <row r="151" spans="1:11" ht="13.5" thickBot="1">
      <c r="A151" s="77">
        <v>45158</v>
      </c>
      <c r="B151" s="68">
        <f t="shared" si="16"/>
        <v>10659.124025611554</v>
      </c>
      <c r="C151" s="45">
        <f t="shared" si="12"/>
        <v>76.390388850216127</v>
      </c>
      <c r="D151" s="45">
        <f t="shared" si="13"/>
        <v>10735.51441446177</v>
      </c>
      <c r="E151" s="4"/>
      <c r="F151" s="87">
        <f t="shared" si="14"/>
        <v>45158</v>
      </c>
      <c r="G151" s="36"/>
      <c r="H151" s="50"/>
      <c r="I151" s="36"/>
      <c r="J151" s="50"/>
      <c r="K151" s="54">
        <f t="shared" si="15"/>
        <v>0</v>
      </c>
    </row>
    <row r="152" spans="1:11" ht="13.5" thickBot="1">
      <c r="A152" s="77">
        <v>45189</v>
      </c>
      <c r="B152" s="68">
        <f t="shared" si="16"/>
        <v>10735.51441446177</v>
      </c>
      <c r="C152" s="45">
        <f t="shared" si="12"/>
        <v>76.937853303642683</v>
      </c>
      <c r="D152" s="45">
        <f t="shared" si="13"/>
        <v>10812.452267765413</v>
      </c>
      <c r="E152" s="4"/>
      <c r="F152" s="86">
        <f t="shared" si="14"/>
        <v>45189</v>
      </c>
      <c r="G152" s="37"/>
      <c r="H152" s="51"/>
      <c r="I152" s="37"/>
      <c r="J152" s="51"/>
      <c r="K152" s="49">
        <f t="shared" si="15"/>
        <v>0</v>
      </c>
    </row>
    <row r="153" spans="1:11" ht="13.5" thickBot="1">
      <c r="A153" s="77">
        <v>45219</v>
      </c>
      <c r="B153" s="68">
        <f t="shared" si="16"/>
        <v>10812.452267765413</v>
      </c>
      <c r="C153" s="45">
        <f t="shared" si="12"/>
        <v>77.489241252318791</v>
      </c>
      <c r="D153" s="45">
        <f t="shared" si="13"/>
        <v>10889.941509017732</v>
      </c>
      <c r="E153" s="4"/>
      <c r="F153" s="87">
        <f t="shared" si="14"/>
        <v>45219</v>
      </c>
      <c r="G153" s="36"/>
      <c r="H153" s="50"/>
      <c r="I153" s="36"/>
      <c r="J153" s="50"/>
      <c r="K153" s="54">
        <f t="shared" si="15"/>
        <v>0</v>
      </c>
    </row>
    <row r="154" spans="1:11" ht="13.5" thickBot="1">
      <c r="A154" s="77">
        <v>45250</v>
      </c>
      <c r="B154" s="68">
        <f t="shared" si="16"/>
        <v>10889.941509017732</v>
      </c>
      <c r="C154" s="45">
        <f t="shared" si="12"/>
        <v>78.044580814627068</v>
      </c>
      <c r="D154" s="45">
        <f t="shared" si="13"/>
        <v>10967.986089832359</v>
      </c>
      <c r="E154" s="4"/>
      <c r="F154" s="86">
        <f t="shared" si="14"/>
        <v>45250</v>
      </c>
      <c r="G154" s="37"/>
      <c r="H154" s="51"/>
      <c r="I154" s="37"/>
      <c r="J154" s="51"/>
      <c r="K154" s="49">
        <f t="shared" si="15"/>
        <v>0</v>
      </c>
    </row>
    <row r="155" spans="1:11" ht="13.5" thickBot="1">
      <c r="A155" s="77">
        <v>45280</v>
      </c>
      <c r="B155" s="68">
        <f t="shared" si="16"/>
        <v>10967.986089832359</v>
      </c>
      <c r="C155" s="45">
        <f t="shared" si="12"/>
        <v>78.603900310465235</v>
      </c>
      <c r="D155" s="45">
        <f t="shared" si="13"/>
        <v>11046.589990142824</v>
      </c>
      <c r="E155" s="4"/>
      <c r="F155" s="88">
        <f t="shared" si="14"/>
        <v>45280</v>
      </c>
      <c r="G155" s="55"/>
      <c r="H155" s="56"/>
      <c r="I155" s="55"/>
      <c r="J155" s="56"/>
      <c r="K155" s="57">
        <f t="shared" si="15"/>
        <v>0</v>
      </c>
    </row>
    <row r="156" spans="1:11" ht="13.5" thickBot="1">
      <c r="A156" s="77">
        <v>45311</v>
      </c>
      <c r="B156" s="68">
        <f t="shared" si="16"/>
        <v>11046.589990142824</v>
      </c>
      <c r="C156" s="45">
        <f t="shared" si="12"/>
        <v>79.16722826269023</v>
      </c>
      <c r="D156" s="45">
        <f t="shared" si="13"/>
        <v>11125.757218405513</v>
      </c>
      <c r="E156" s="4"/>
      <c r="F156" s="89">
        <f t="shared" si="14"/>
        <v>45311</v>
      </c>
      <c r="G156" s="59"/>
      <c r="H156" s="60"/>
      <c r="I156" s="59"/>
      <c r="J156" s="60"/>
      <c r="K156" s="61">
        <f t="shared" si="15"/>
        <v>0</v>
      </c>
    </row>
    <row r="157" spans="1:11" ht="13.5" thickBot="1">
      <c r="A157" s="76">
        <v>45342</v>
      </c>
      <c r="B157" s="68">
        <f t="shared" si="16"/>
        <v>11125.757218405513</v>
      </c>
      <c r="C157" s="45">
        <f t="shared" si="12"/>
        <v>79.734593398572841</v>
      </c>
      <c r="D157" s="45">
        <f t="shared" si="13"/>
        <v>11205.491811804086</v>
      </c>
      <c r="E157" s="4"/>
      <c r="F157" s="87">
        <f t="shared" si="14"/>
        <v>45342</v>
      </c>
      <c r="G157" s="36"/>
      <c r="H157" s="50"/>
      <c r="I157" s="36"/>
      <c r="J157" s="50"/>
      <c r="K157" s="54">
        <f t="shared" si="15"/>
        <v>0</v>
      </c>
    </row>
    <row r="158" spans="1:11" ht="13.5" thickBot="1">
      <c r="A158" s="78">
        <v>45371</v>
      </c>
      <c r="B158" s="47">
        <f t="shared" si="16"/>
        <v>11205.491811804086</v>
      </c>
      <c r="C158" s="47">
        <f t="shared" si="12"/>
        <v>80.306024651262604</v>
      </c>
      <c r="D158" s="48">
        <f t="shared" si="13"/>
        <v>11285.797836455349</v>
      </c>
      <c r="E158" s="4"/>
      <c r="F158" s="86">
        <f t="shared" si="14"/>
        <v>45371</v>
      </c>
      <c r="G158" s="37"/>
      <c r="H158" s="51"/>
      <c r="I158" s="37"/>
      <c r="J158" s="51"/>
      <c r="K158" s="49">
        <f t="shared" si="15"/>
        <v>0</v>
      </c>
    </row>
    <row r="159" spans="1:11" ht="13.5" thickBot="1">
      <c r="A159" s="76">
        <v>45402</v>
      </c>
      <c r="B159" s="69">
        <f t="shared" si="16"/>
        <v>11285.797836455349</v>
      </c>
      <c r="C159" s="46">
        <f t="shared" si="12"/>
        <v>80.881551161263332</v>
      </c>
      <c r="D159" s="46">
        <f t="shared" si="13"/>
        <v>11366.679387616612</v>
      </c>
      <c r="E159" s="4"/>
      <c r="F159" s="87">
        <f t="shared" si="14"/>
        <v>45402</v>
      </c>
      <c r="G159" s="36"/>
      <c r="H159" s="50"/>
      <c r="I159" s="36"/>
      <c r="J159" s="50"/>
      <c r="K159" s="54">
        <f t="shared" si="15"/>
        <v>0</v>
      </c>
    </row>
    <row r="160" spans="1:11" ht="13.5" thickBot="1">
      <c r="A160" s="77">
        <v>45432</v>
      </c>
      <c r="B160" s="68">
        <f t="shared" si="16"/>
        <v>11366.679387616612</v>
      </c>
      <c r="C160" s="45">
        <f t="shared" si="12"/>
        <v>81.461202277919043</v>
      </c>
      <c r="D160" s="45">
        <f t="shared" si="13"/>
        <v>11448.14058989453</v>
      </c>
      <c r="E160" s="4"/>
      <c r="F160" s="86">
        <f t="shared" si="14"/>
        <v>45432</v>
      </c>
      <c r="G160" s="37"/>
      <c r="H160" s="51"/>
      <c r="I160" s="37"/>
      <c r="J160" s="51"/>
      <c r="K160" s="49">
        <f t="shared" si="15"/>
        <v>0</v>
      </c>
    </row>
    <row r="161" spans="1:11" ht="13.5" thickBot="1">
      <c r="A161" s="77">
        <v>45463</v>
      </c>
      <c r="B161" s="68">
        <f t="shared" si="16"/>
        <v>11448.14058989453</v>
      </c>
      <c r="C161" s="45">
        <f t="shared" si="12"/>
        <v>82.045007560910804</v>
      </c>
      <c r="D161" s="45">
        <f t="shared" si="13"/>
        <v>11530.185597455442</v>
      </c>
      <c r="E161" s="4"/>
      <c r="F161" s="87">
        <f t="shared" si="14"/>
        <v>45463</v>
      </c>
      <c r="G161" s="36"/>
      <c r="H161" s="50"/>
      <c r="I161" s="36"/>
      <c r="J161" s="50"/>
      <c r="K161" s="54">
        <f t="shared" si="15"/>
        <v>0</v>
      </c>
    </row>
    <row r="162" spans="1:11" ht="13.5" thickBot="1">
      <c r="A162" s="77">
        <v>45493</v>
      </c>
      <c r="B162" s="68">
        <f t="shared" si="16"/>
        <v>11530.185597455442</v>
      </c>
      <c r="C162" s="45">
        <f t="shared" si="12"/>
        <v>82.632996781763993</v>
      </c>
      <c r="D162" s="45">
        <f t="shared" si="13"/>
        <v>11612.818594237206</v>
      </c>
      <c r="E162" s="4"/>
      <c r="F162" s="86">
        <f t="shared" si="14"/>
        <v>45493</v>
      </c>
      <c r="G162" s="37"/>
      <c r="H162" s="51"/>
      <c r="I162" s="37"/>
      <c r="J162" s="51"/>
      <c r="K162" s="49">
        <f t="shared" si="15"/>
        <v>0</v>
      </c>
    </row>
    <row r="163" spans="1:11" ht="13.5" thickBot="1">
      <c r="A163" s="77">
        <v>45524</v>
      </c>
      <c r="B163" s="68">
        <f t="shared" si="16"/>
        <v>11612.818594237206</v>
      </c>
      <c r="C163" s="45">
        <f t="shared" si="12"/>
        <v>83.225199925366624</v>
      </c>
      <c r="D163" s="45">
        <f t="shared" si="13"/>
        <v>11696.043794162571</v>
      </c>
      <c r="E163" s="4"/>
      <c r="F163" s="87">
        <f t="shared" si="14"/>
        <v>45524</v>
      </c>
      <c r="G163" s="36"/>
      <c r="H163" s="50"/>
      <c r="I163" s="36"/>
      <c r="J163" s="50"/>
      <c r="K163" s="54">
        <f t="shared" si="15"/>
        <v>0</v>
      </c>
    </row>
    <row r="164" spans="1:11" ht="13.5" thickBot="1">
      <c r="A164" s="77">
        <v>45555</v>
      </c>
      <c r="B164" s="68">
        <f t="shared" si="16"/>
        <v>11696.043794162571</v>
      </c>
      <c r="C164" s="45">
        <f t="shared" si="12"/>
        <v>83.821647191498428</v>
      </c>
      <c r="D164" s="45">
        <f t="shared" si="13"/>
        <v>11779.86544135407</v>
      </c>
      <c r="E164" s="4"/>
      <c r="F164" s="86">
        <f t="shared" si="14"/>
        <v>45555</v>
      </c>
      <c r="G164" s="37"/>
      <c r="H164" s="51"/>
      <c r="I164" s="37"/>
      <c r="J164" s="51"/>
      <c r="K164" s="49">
        <f t="shared" si="15"/>
        <v>0</v>
      </c>
    </row>
    <row r="165" spans="1:11" ht="13.5" thickBot="1">
      <c r="A165" s="77">
        <v>45585</v>
      </c>
      <c r="B165" s="68">
        <f t="shared" si="16"/>
        <v>11779.86544135407</v>
      </c>
      <c r="C165" s="45">
        <f t="shared" si="12"/>
        <v>84.422368996370821</v>
      </c>
      <c r="D165" s="45">
        <f t="shared" si="13"/>
        <v>11864.287810350441</v>
      </c>
      <c r="E165" s="4"/>
      <c r="F165" s="87">
        <f t="shared" si="14"/>
        <v>45585</v>
      </c>
      <c r="G165" s="36"/>
      <c r="H165" s="50"/>
      <c r="I165" s="36"/>
      <c r="J165" s="50"/>
      <c r="K165" s="54">
        <f t="shared" si="15"/>
        <v>0</v>
      </c>
    </row>
    <row r="166" spans="1:11" ht="13.5" thickBot="1">
      <c r="A166" s="77">
        <v>45616</v>
      </c>
      <c r="B166" s="68">
        <f t="shared" si="16"/>
        <v>11864.287810350441</v>
      </c>
      <c r="C166" s="45">
        <f t="shared" si="12"/>
        <v>85.027395974178148</v>
      </c>
      <c r="D166" s="45">
        <f t="shared" si="13"/>
        <v>11949.31520632462</v>
      </c>
      <c r="E166" s="4"/>
      <c r="F166" s="86">
        <f t="shared" si="14"/>
        <v>45616</v>
      </c>
      <c r="G166" s="37"/>
      <c r="H166" s="51"/>
      <c r="I166" s="37"/>
      <c r="J166" s="51"/>
      <c r="K166" s="49">
        <f t="shared" si="15"/>
        <v>0</v>
      </c>
    </row>
    <row r="167" spans="1:11" ht="13.5" thickBot="1">
      <c r="A167" s="77">
        <v>45646</v>
      </c>
      <c r="B167" s="68">
        <f t="shared" si="16"/>
        <v>11949.31520632462</v>
      </c>
      <c r="C167" s="45">
        <f t="shared" si="12"/>
        <v>85.63675897865977</v>
      </c>
      <c r="D167" s="45">
        <f t="shared" si="13"/>
        <v>12034.95196530328</v>
      </c>
      <c r="E167" s="4"/>
      <c r="F167" s="88">
        <f t="shared" si="14"/>
        <v>45646</v>
      </c>
      <c r="G167" s="55"/>
      <c r="H167" s="56"/>
      <c r="I167" s="55"/>
      <c r="J167" s="56"/>
      <c r="K167" s="57">
        <f t="shared" si="15"/>
        <v>0</v>
      </c>
    </row>
    <row r="168" spans="1:11" ht="13.5" thickBot="1">
      <c r="A168" s="77">
        <v>45677</v>
      </c>
      <c r="B168" s="68">
        <f t="shared" si="16"/>
        <v>12034.95196530328</v>
      </c>
      <c r="C168" s="45">
        <f t="shared" si="12"/>
        <v>86.250489084673504</v>
      </c>
      <c r="D168" s="45">
        <f t="shared" si="13"/>
        <v>12121.202454387954</v>
      </c>
      <c r="E168" s="4"/>
      <c r="F168" s="89">
        <f t="shared" si="14"/>
        <v>45677</v>
      </c>
      <c r="G168" s="59"/>
      <c r="H168" s="60"/>
      <c r="I168" s="59"/>
      <c r="J168" s="60"/>
      <c r="K168" s="61">
        <f t="shared" si="15"/>
        <v>0</v>
      </c>
    </row>
    <row r="169" spans="1:11" ht="13.5" thickBot="1">
      <c r="A169" s="76">
        <v>45708</v>
      </c>
      <c r="B169" s="68">
        <f t="shared" si="16"/>
        <v>12121.202454387954</v>
      </c>
      <c r="C169" s="45">
        <f t="shared" si="12"/>
        <v>86.868617589780328</v>
      </c>
      <c r="D169" s="45">
        <f t="shared" si="13"/>
        <v>12208.071071977734</v>
      </c>
      <c r="E169" s="4"/>
      <c r="F169" s="87">
        <f t="shared" si="14"/>
        <v>45708</v>
      </c>
      <c r="G169" s="36"/>
      <c r="H169" s="50"/>
      <c r="I169" s="36"/>
      <c r="J169" s="50"/>
      <c r="K169" s="54">
        <f t="shared" si="15"/>
        <v>0</v>
      </c>
    </row>
    <row r="170" spans="1:11" ht="13.5" thickBot="1">
      <c r="A170" s="78">
        <v>45736</v>
      </c>
      <c r="B170" s="47">
        <f t="shared" si="16"/>
        <v>12208.071071977734</v>
      </c>
      <c r="C170" s="47">
        <f t="shared" si="12"/>
        <v>87.491176015840423</v>
      </c>
      <c r="D170" s="48">
        <f t="shared" si="13"/>
        <v>12295.562247993576</v>
      </c>
      <c r="E170" s="4"/>
      <c r="F170" s="86">
        <f t="shared" si="14"/>
        <v>45736</v>
      </c>
      <c r="G170" s="37"/>
      <c r="H170" s="51"/>
      <c r="I170" s="37"/>
      <c r="J170" s="51"/>
      <c r="K170" s="49">
        <f t="shared" si="15"/>
        <v>0</v>
      </c>
    </row>
    <row r="171" spans="1:11" ht="13.5" thickBot="1">
      <c r="A171" s="76">
        <v>45767</v>
      </c>
      <c r="B171" s="69">
        <f t="shared" si="16"/>
        <v>12295.562247993576</v>
      </c>
      <c r="C171" s="46">
        <f t="shared" si="12"/>
        <v>88.118196110620616</v>
      </c>
      <c r="D171" s="46">
        <f t="shared" si="13"/>
        <v>12383.680444104197</v>
      </c>
      <c r="E171" s="4"/>
      <c r="F171" s="87">
        <f t="shared" si="14"/>
        <v>45767</v>
      </c>
      <c r="G171" s="36"/>
      <c r="H171" s="50"/>
      <c r="I171" s="36"/>
      <c r="J171" s="50"/>
      <c r="K171" s="54">
        <f t="shared" si="15"/>
        <v>0</v>
      </c>
    </row>
    <row r="172" spans="1:11" ht="13.5" thickBot="1">
      <c r="A172" s="77">
        <v>45797</v>
      </c>
      <c r="B172" s="68">
        <f t="shared" si="16"/>
        <v>12383.680444104197</v>
      </c>
      <c r="C172" s="45">
        <f t="shared" si="12"/>
        <v>88.749709849413406</v>
      </c>
      <c r="D172" s="45">
        <f t="shared" si="13"/>
        <v>12472.43015395361</v>
      </c>
      <c r="E172" s="4"/>
      <c r="F172" s="86">
        <f t="shared" si="14"/>
        <v>45797</v>
      </c>
      <c r="G172" s="37"/>
      <c r="H172" s="51"/>
      <c r="I172" s="37"/>
      <c r="J172" s="51"/>
      <c r="K172" s="49">
        <f t="shared" si="15"/>
        <v>0</v>
      </c>
    </row>
    <row r="173" spans="1:11" ht="13.5" thickBot="1">
      <c r="A173" s="77">
        <v>45828</v>
      </c>
      <c r="B173" s="68">
        <f t="shared" si="16"/>
        <v>12472.43015395361</v>
      </c>
      <c r="C173" s="45">
        <f t="shared" ref="C173:C192" si="17">(B173*$C$8)/12</f>
        <v>89.385749436667538</v>
      </c>
      <c r="D173" s="45">
        <f t="shared" si="13"/>
        <v>12561.815903390278</v>
      </c>
      <c r="E173" s="4"/>
      <c r="F173" s="87">
        <f t="shared" si="14"/>
        <v>45828</v>
      </c>
      <c r="G173" s="36"/>
      <c r="H173" s="50"/>
      <c r="I173" s="36"/>
      <c r="J173" s="50"/>
      <c r="K173" s="54">
        <f t="shared" si="15"/>
        <v>0</v>
      </c>
    </row>
    <row r="174" spans="1:11" ht="13.5" thickBot="1">
      <c r="A174" s="77">
        <v>45858</v>
      </c>
      <c r="B174" s="68">
        <f t="shared" si="16"/>
        <v>12561.815903390278</v>
      </c>
      <c r="C174" s="45">
        <f t="shared" si="17"/>
        <v>90.026347307630317</v>
      </c>
      <c r="D174" s="45">
        <f t="shared" si="13"/>
        <v>12651.842250697908</v>
      </c>
      <c r="E174" s="4"/>
      <c r="F174" s="86">
        <f t="shared" si="14"/>
        <v>45858</v>
      </c>
      <c r="G174" s="37"/>
      <c r="H174" s="51"/>
      <c r="I174" s="37"/>
      <c r="J174" s="51"/>
      <c r="K174" s="49">
        <f t="shared" si="15"/>
        <v>0</v>
      </c>
    </row>
    <row r="175" spans="1:11" ht="13.5" thickBot="1">
      <c r="A175" s="77">
        <v>45889</v>
      </c>
      <c r="B175" s="68">
        <f t="shared" si="16"/>
        <v>12651.842250697908</v>
      </c>
      <c r="C175" s="45">
        <f t="shared" si="17"/>
        <v>90.671536130001655</v>
      </c>
      <c r="D175" s="45">
        <f t="shared" si="13"/>
        <v>12742.513786827909</v>
      </c>
      <c r="E175" s="4"/>
      <c r="F175" s="87">
        <f t="shared" si="14"/>
        <v>45889</v>
      </c>
      <c r="G175" s="36"/>
      <c r="H175" s="50"/>
      <c r="I175" s="36"/>
      <c r="J175" s="50"/>
      <c r="K175" s="54">
        <f t="shared" si="15"/>
        <v>0</v>
      </c>
    </row>
    <row r="176" spans="1:11" ht="13.5" thickBot="1">
      <c r="A176" s="77">
        <v>45920</v>
      </c>
      <c r="B176" s="68">
        <f t="shared" si="16"/>
        <v>12742.513786827909</v>
      </c>
      <c r="C176" s="45">
        <f t="shared" si="17"/>
        <v>91.32134880560001</v>
      </c>
      <c r="D176" s="45">
        <f t="shared" si="13"/>
        <v>12833.83513563351</v>
      </c>
      <c r="E176" s="4"/>
      <c r="F176" s="86">
        <f t="shared" si="14"/>
        <v>45920</v>
      </c>
      <c r="G176" s="37"/>
      <c r="H176" s="51"/>
      <c r="I176" s="37"/>
      <c r="J176" s="51"/>
      <c r="K176" s="49">
        <f t="shared" si="15"/>
        <v>0</v>
      </c>
    </row>
    <row r="177" spans="1:11" ht="13.5" thickBot="1">
      <c r="A177" s="77">
        <v>45950</v>
      </c>
      <c r="B177" s="68">
        <f t="shared" si="16"/>
        <v>12833.83513563351</v>
      </c>
      <c r="C177" s="45">
        <f t="shared" si="17"/>
        <v>91.975818472040146</v>
      </c>
      <c r="D177" s="45">
        <f t="shared" si="13"/>
        <v>12925.810954105549</v>
      </c>
      <c r="E177" s="4"/>
      <c r="F177" s="87">
        <f t="shared" si="14"/>
        <v>45950</v>
      </c>
      <c r="G177" s="36"/>
      <c r="H177" s="50"/>
      <c r="I177" s="36"/>
      <c r="J177" s="50"/>
      <c r="K177" s="54">
        <f t="shared" si="15"/>
        <v>0</v>
      </c>
    </row>
    <row r="178" spans="1:11" ht="13.5" thickBot="1">
      <c r="A178" s="77">
        <v>45981</v>
      </c>
      <c r="B178" s="68">
        <f t="shared" si="16"/>
        <v>12925.810954105549</v>
      </c>
      <c r="C178" s="45">
        <f t="shared" si="17"/>
        <v>92.634978504423088</v>
      </c>
      <c r="D178" s="45">
        <f t="shared" si="13"/>
        <v>13018.445932609971</v>
      </c>
      <c r="E178" s="4"/>
      <c r="F178" s="86">
        <f t="shared" si="14"/>
        <v>45981</v>
      </c>
      <c r="G178" s="37"/>
      <c r="H178" s="51"/>
      <c r="I178" s="37"/>
      <c r="J178" s="51"/>
      <c r="K178" s="49">
        <f t="shared" si="15"/>
        <v>0</v>
      </c>
    </row>
    <row r="179" spans="1:11" ht="13.5" thickBot="1">
      <c r="A179" s="77">
        <v>46011</v>
      </c>
      <c r="B179" s="68">
        <f t="shared" si="16"/>
        <v>13018.445932609971</v>
      </c>
      <c r="C179" s="45">
        <f t="shared" si="17"/>
        <v>93.298862517038117</v>
      </c>
      <c r="D179" s="45">
        <f t="shared" si="13"/>
        <v>13111.74479512701</v>
      </c>
      <c r="E179" s="4"/>
      <c r="F179" s="88">
        <f t="shared" si="14"/>
        <v>46011</v>
      </c>
      <c r="G179" s="55"/>
      <c r="H179" s="56"/>
      <c r="I179" s="55"/>
      <c r="J179" s="56"/>
      <c r="K179" s="57">
        <f t="shared" si="15"/>
        <v>0</v>
      </c>
    </row>
    <row r="180" spans="1:11" ht="13.5" thickBot="1">
      <c r="A180" s="77">
        <v>46042</v>
      </c>
      <c r="B180" s="68">
        <f t="shared" si="16"/>
        <v>13111.74479512701</v>
      </c>
      <c r="C180" s="45">
        <f t="shared" si="17"/>
        <v>93.967504365076891</v>
      </c>
      <c r="D180" s="45">
        <f t="shared" si="13"/>
        <v>13205.712299492086</v>
      </c>
      <c r="E180" s="4"/>
      <c r="F180" s="89">
        <f t="shared" si="14"/>
        <v>46042</v>
      </c>
      <c r="G180" s="59"/>
      <c r="H180" s="60"/>
      <c r="I180" s="59"/>
      <c r="J180" s="60"/>
      <c r="K180" s="61">
        <f t="shared" si="15"/>
        <v>0</v>
      </c>
    </row>
    <row r="181" spans="1:11" ht="13.5" thickBot="1">
      <c r="A181" s="76">
        <v>46073</v>
      </c>
      <c r="B181" s="68">
        <f t="shared" si="16"/>
        <v>13205.712299492086</v>
      </c>
      <c r="C181" s="45">
        <f t="shared" si="17"/>
        <v>94.640938146359943</v>
      </c>
      <c r="D181" s="45">
        <f t="shared" si="13"/>
        <v>13300.353237638446</v>
      </c>
      <c r="E181" s="4"/>
      <c r="F181" s="87">
        <f t="shared" si="14"/>
        <v>46073</v>
      </c>
      <c r="G181" s="36"/>
      <c r="H181" s="50"/>
      <c r="I181" s="36"/>
      <c r="J181" s="50"/>
      <c r="K181" s="54">
        <f t="shared" si="15"/>
        <v>0</v>
      </c>
    </row>
    <row r="182" spans="1:11" ht="13.5" thickBot="1">
      <c r="A182" s="78">
        <v>46101</v>
      </c>
      <c r="B182" s="47">
        <f t="shared" si="16"/>
        <v>13300.353237638446</v>
      </c>
      <c r="C182" s="47">
        <f t="shared" si="17"/>
        <v>95.31919820307553</v>
      </c>
      <c r="D182" s="48">
        <f t="shared" si="13"/>
        <v>13395.672435841521</v>
      </c>
      <c r="E182" s="4"/>
      <c r="F182" s="86">
        <f t="shared" si="14"/>
        <v>46101</v>
      </c>
      <c r="G182" s="37"/>
      <c r="H182" s="51"/>
      <c r="I182" s="37"/>
      <c r="J182" s="51"/>
      <c r="K182" s="49">
        <f t="shared" si="15"/>
        <v>0</v>
      </c>
    </row>
    <row r="183" spans="1:11" ht="13.5" thickBot="1">
      <c r="A183" s="76">
        <v>46132</v>
      </c>
      <c r="B183" s="69">
        <f t="shared" si="16"/>
        <v>13395.672435841521</v>
      </c>
      <c r="C183" s="46">
        <f t="shared" si="17"/>
        <v>96.002319123530881</v>
      </c>
      <c r="D183" s="46">
        <f t="shared" si="13"/>
        <v>13491.674754965052</v>
      </c>
      <c r="E183" s="4"/>
      <c r="F183" s="87">
        <f t="shared" si="14"/>
        <v>46132</v>
      </c>
      <c r="G183" s="36"/>
      <c r="H183" s="50"/>
      <c r="I183" s="36"/>
      <c r="J183" s="50"/>
      <c r="K183" s="54">
        <f t="shared" si="15"/>
        <v>0</v>
      </c>
    </row>
    <row r="184" spans="1:11" ht="13.5" thickBot="1">
      <c r="A184" s="77">
        <v>46162</v>
      </c>
      <c r="B184" s="68">
        <f t="shared" si="16"/>
        <v>13491.674754965052</v>
      </c>
      <c r="C184" s="45">
        <f t="shared" si="17"/>
        <v>96.690335743916194</v>
      </c>
      <c r="D184" s="45">
        <f t="shared" si="13"/>
        <v>13588.365090708969</v>
      </c>
      <c r="E184" s="4"/>
      <c r="F184" s="86">
        <f t="shared" si="14"/>
        <v>46162</v>
      </c>
      <c r="G184" s="37"/>
      <c r="H184" s="51"/>
      <c r="I184" s="37"/>
      <c r="J184" s="51"/>
      <c r="K184" s="49">
        <f t="shared" si="15"/>
        <v>0</v>
      </c>
    </row>
    <row r="185" spans="1:11" ht="13.5" thickBot="1">
      <c r="A185" s="77">
        <v>46193</v>
      </c>
      <c r="B185" s="68">
        <f t="shared" si="16"/>
        <v>13588.365090708969</v>
      </c>
      <c r="C185" s="45">
        <f t="shared" si="17"/>
        <v>97.383283150080942</v>
      </c>
      <c r="D185" s="45">
        <f t="shared" si="13"/>
        <v>13685.748373859049</v>
      </c>
      <c r="E185" s="4"/>
      <c r="F185" s="87">
        <f t="shared" si="14"/>
        <v>46193</v>
      </c>
      <c r="G185" s="36"/>
      <c r="H185" s="50"/>
      <c r="I185" s="36"/>
      <c r="J185" s="50"/>
      <c r="K185" s="54">
        <f t="shared" si="15"/>
        <v>0</v>
      </c>
    </row>
    <row r="186" spans="1:11" ht="13.5" thickBot="1">
      <c r="A186" s="77">
        <v>46223</v>
      </c>
      <c r="B186" s="68">
        <f t="shared" si="16"/>
        <v>13685.748373859049</v>
      </c>
      <c r="C186" s="45">
        <f t="shared" si="17"/>
        <v>98.08119667932317</v>
      </c>
      <c r="D186" s="45">
        <f t="shared" si="13"/>
        <v>13783.829570538372</v>
      </c>
      <c r="E186" s="4"/>
      <c r="F186" s="86">
        <f t="shared" si="14"/>
        <v>46223</v>
      </c>
      <c r="G186" s="37"/>
      <c r="H186" s="51"/>
      <c r="I186" s="37"/>
      <c r="J186" s="51"/>
      <c r="K186" s="49">
        <f t="shared" si="15"/>
        <v>0</v>
      </c>
    </row>
    <row r="187" spans="1:11" ht="13.5" thickBot="1">
      <c r="A187" s="77">
        <v>46254</v>
      </c>
      <c r="B187" s="68">
        <f t="shared" si="16"/>
        <v>13783.829570538372</v>
      </c>
      <c r="C187" s="45">
        <f t="shared" si="17"/>
        <v>98.784111922191656</v>
      </c>
      <c r="D187" s="45">
        <f t="shared" si="13"/>
        <v>13882.613682460564</v>
      </c>
      <c r="E187" s="4"/>
      <c r="F187" s="87">
        <f t="shared" si="14"/>
        <v>46254</v>
      </c>
      <c r="G187" s="36"/>
      <c r="H187" s="50"/>
      <c r="I187" s="36"/>
      <c r="J187" s="50"/>
      <c r="K187" s="54">
        <f t="shared" si="15"/>
        <v>0</v>
      </c>
    </row>
    <row r="188" spans="1:11" ht="13.5" thickBot="1">
      <c r="A188" s="77">
        <v>46285</v>
      </c>
      <c r="B188" s="68">
        <f t="shared" si="16"/>
        <v>13882.613682460564</v>
      </c>
      <c r="C188" s="45">
        <f t="shared" si="17"/>
        <v>99.49206472430069</v>
      </c>
      <c r="D188" s="45">
        <f t="shared" si="13"/>
        <v>13982.105747184865</v>
      </c>
      <c r="E188" s="4"/>
      <c r="F188" s="86">
        <f t="shared" si="14"/>
        <v>46285</v>
      </c>
      <c r="G188" s="37"/>
      <c r="H188" s="51"/>
      <c r="I188" s="37"/>
      <c r="J188" s="51"/>
      <c r="K188" s="49">
        <f t="shared" si="15"/>
        <v>0</v>
      </c>
    </row>
    <row r="189" spans="1:11" ht="13.5" thickBot="1">
      <c r="A189" s="77">
        <v>46315</v>
      </c>
      <c r="B189" s="68">
        <f t="shared" si="16"/>
        <v>13982.105747184865</v>
      </c>
      <c r="C189" s="45">
        <f t="shared" si="17"/>
        <v>100.20509118815819</v>
      </c>
      <c r="D189" s="45">
        <f t="shared" si="13"/>
        <v>14082.310838373023</v>
      </c>
      <c r="E189" s="4"/>
      <c r="F189" s="87">
        <f t="shared" si="14"/>
        <v>46315</v>
      </c>
      <c r="G189" s="36"/>
      <c r="H189" s="50"/>
      <c r="I189" s="36"/>
      <c r="J189" s="50"/>
      <c r="K189" s="54">
        <f t="shared" si="15"/>
        <v>0</v>
      </c>
    </row>
    <row r="190" spans="1:11" ht="13.5" thickBot="1">
      <c r="A190" s="77">
        <v>46346</v>
      </c>
      <c r="B190" s="68">
        <f t="shared" si="16"/>
        <v>14082.310838373023</v>
      </c>
      <c r="C190" s="45">
        <f t="shared" si="17"/>
        <v>100.92322767500666</v>
      </c>
      <c r="D190" s="45">
        <f t="shared" si="13"/>
        <v>14183.234066048029</v>
      </c>
      <c r="E190" s="4"/>
      <c r="F190" s="86">
        <f t="shared" si="14"/>
        <v>46346</v>
      </c>
      <c r="G190" s="37"/>
      <c r="H190" s="51"/>
      <c r="I190" s="37"/>
      <c r="J190" s="51"/>
      <c r="K190" s="49">
        <f t="shared" si="15"/>
        <v>0</v>
      </c>
    </row>
    <row r="191" spans="1:11" ht="13.5" thickBot="1">
      <c r="A191" s="77">
        <v>46376</v>
      </c>
      <c r="B191" s="68">
        <f t="shared" si="16"/>
        <v>14183.234066048029</v>
      </c>
      <c r="C191" s="45">
        <f t="shared" si="17"/>
        <v>101.64651080667754</v>
      </c>
      <c r="D191" s="45">
        <f t="shared" si="13"/>
        <v>14284.880576854706</v>
      </c>
      <c r="E191" s="4"/>
      <c r="F191" s="88">
        <f t="shared" si="14"/>
        <v>46376</v>
      </c>
      <c r="G191" s="55"/>
      <c r="H191" s="56"/>
      <c r="I191" s="55"/>
      <c r="J191" s="56"/>
      <c r="K191" s="57">
        <f t="shared" si="15"/>
        <v>0</v>
      </c>
    </row>
    <row r="192" spans="1:11" ht="13.5" thickBot="1">
      <c r="A192" s="78">
        <v>46407</v>
      </c>
      <c r="B192" s="47">
        <f t="shared" si="16"/>
        <v>14284.880576854706</v>
      </c>
      <c r="C192" s="47">
        <f t="shared" si="17"/>
        <v>102.37497746745872</v>
      </c>
      <c r="D192" s="48">
        <f t="shared" si="13"/>
        <v>14387.255554322164</v>
      </c>
      <c r="E192" s="4"/>
      <c r="F192" s="86">
        <f t="shared" si="14"/>
        <v>46407</v>
      </c>
      <c r="G192" s="38"/>
      <c r="H192" s="51"/>
      <c r="I192" s="37"/>
      <c r="J192" s="51"/>
      <c r="K192" s="49">
        <f t="shared" si="15"/>
        <v>0</v>
      </c>
    </row>
    <row r="193" spans="5:11" hidden="1">
      <c r="E193" s="4"/>
      <c r="F193" s="2"/>
      <c r="G193" s="39"/>
      <c r="H193" s="53"/>
      <c r="I193" s="39"/>
      <c r="J193" s="53"/>
      <c r="K193" s="10">
        <f t="shared" si="15"/>
        <v>0</v>
      </c>
    </row>
    <row r="194" spans="5:11" hidden="1">
      <c r="E194" s="4"/>
      <c r="F194" s="2"/>
      <c r="G194" s="39"/>
      <c r="H194" s="53"/>
      <c r="I194" s="39"/>
      <c r="J194" s="53"/>
      <c r="K194" s="10">
        <f t="shared" si="15"/>
        <v>0</v>
      </c>
    </row>
    <row r="195" spans="5:11" hidden="1">
      <c r="E195" s="4"/>
      <c r="F195" s="2"/>
      <c r="G195" s="39"/>
      <c r="H195" s="53"/>
      <c r="I195" s="39"/>
      <c r="J195" s="53"/>
      <c r="K195" s="10">
        <f t="shared" si="15"/>
        <v>0</v>
      </c>
    </row>
    <row r="196" spans="5:11" hidden="1">
      <c r="E196" s="4"/>
      <c r="F196" s="2"/>
      <c r="G196" s="39"/>
      <c r="H196" s="53"/>
      <c r="I196" s="39"/>
      <c r="J196" s="53"/>
      <c r="K196" s="10">
        <f t="shared" si="15"/>
        <v>0</v>
      </c>
    </row>
    <row r="197" spans="5:11" hidden="1">
      <c r="E197" s="4"/>
      <c r="F197" s="2"/>
      <c r="G197" s="39"/>
      <c r="H197" s="53"/>
      <c r="I197" s="39"/>
      <c r="J197" s="53"/>
      <c r="K197" s="10">
        <f t="shared" si="15"/>
        <v>0</v>
      </c>
    </row>
    <row r="198" spans="5:11" hidden="1">
      <c r="E198" s="4"/>
      <c r="F198" s="2"/>
      <c r="G198" s="39"/>
      <c r="H198" s="53"/>
      <c r="I198" s="39"/>
      <c r="J198" s="53"/>
      <c r="K198" s="10">
        <f t="shared" si="15"/>
        <v>0</v>
      </c>
    </row>
    <row r="199" spans="5:11" hidden="1">
      <c r="E199" s="4"/>
      <c r="F199" s="2"/>
      <c r="G199" s="39"/>
      <c r="H199" s="53"/>
      <c r="I199" s="39"/>
      <c r="J199" s="53"/>
      <c r="K199" s="10">
        <f t="shared" si="15"/>
        <v>0</v>
      </c>
    </row>
    <row r="200" spans="5:11" hidden="1">
      <c r="E200" s="4"/>
      <c r="F200" s="2"/>
      <c r="G200" s="39"/>
      <c r="H200" s="53"/>
      <c r="I200" s="39"/>
      <c r="J200" s="53"/>
      <c r="K200" s="10">
        <f t="shared" si="15"/>
        <v>0</v>
      </c>
    </row>
    <row r="201" spans="5:11" hidden="1">
      <c r="E201" s="4"/>
      <c r="F201" s="2"/>
      <c r="G201" s="39"/>
      <c r="H201" s="53"/>
      <c r="I201" s="39"/>
      <c r="J201" s="53"/>
      <c r="K201" s="10">
        <f t="shared" si="15"/>
        <v>0</v>
      </c>
    </row>
    <row r="202" spans="5:11" hidden="1">
      <c r="E202" s="4"/>
      <c r="F202" s="2"/>
      <c r="G202" s="39"/>
      <c r="H202" s="53"/>
      <c r="I202" s="39"/>
      <c r="J202" s="53"/>
      <c r="K202" s="10">
        <f t="shared" si="15"/>
        <v>0</v>
      </c>
    </row>
    <row r="203" spans="5:11" hidden="1">
      <c r="E203" s="4"/>
      <c r="F203" s="2"/>
      <c r="G203" s="39"/>
      <c r="H203" s="53"/>
      <c r="I203" s="39"/>
      <c r="J203" s="53"/>
      <c r="K203" s="10">
        <f t="shared" si="15"/>
        <v>0</v>
      </c>
    </row>
    <row r="204" spans="5:11" hidden="1">
      <c r="E204" s="4"/>
      <c r="G204" s="39"/>
      <c r="H204" s="53"/>
      <c r="I204" s="39"/>
      <c r="J204" s="53"/>
      <c r="K204" s="10">
        <f t="shared" si="15"/>
        <v>0</v>
      </c>
    </row>
    <row r="205" spans="5:11">
      <c r="F205"/>
      <c r="G205" s="84"/>
      <c r="H205" s="53"/>
      <c r="I205" s="84"/>
      <c r="J205" s="53"/>
      <c r="K205"/>
    </row>
  </sheetData>
  <sheetProtection password="BC0E" sheet="1" objects="1" scenarios="1"/>
  <mergeCells count="5">
    <mergeCell ref="F11:K11"/>
    <mergeCell ref="A1:K1"/>
    <mergeCell ref="A11:D11"/>
    <mergeCell ref="B9:D9"/>
    <mergeCell ref="A2:K2"/>
  </mergeCells>
  <conditionalFormatting sqref="B9:D9">
    <cfRule type="containsText" dxfId="0" priority="1" operator="containsText" text="Please">
      <formula>NOT(ISERROR(SEARCH("Please",B9)))</formula>
    </cfRule>
  </conditionalFormatting>
  <pageMargins left="0.75" right="0.75" top="1" bottom="1" header="0.5" footer="0.5"/>
  <pageSetup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dimension ref="C16:E16"/>
  <sheetViews>
    <sheetView workbookViewId="0">
      <selection activeCell="C16" sqref="C16"/>
    </sheetView>
  </sheetViews>
  <sheetFormatPr defaultRowHeight="12.75"/>
  <sheetData>
    <row r="16" spans="3:5">
      <c r="C16">
        <f>(MIN(DATE(YEAR(C4),MONTH(C4)+180,DAY(C4)),DATE(YEAR(C4),MONTH(C4)+180+1,0)))</f>
        <v>5479</v>
      </c>
      <c r="E16">
        <f>15*12</f>
        <v>180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Instruction</vt:lpstr>
      <vt:lpstr>PPF_calculator</vt:lpstr>
      <vt:lpstr>Sheet1</vt:lpstr>
      <vt:lpstr>Year12</vt:lpstr>
      <vt:lpstr>year13</vt:lpstr>
      <vt:lpstr>year14</vt:lpstr>
      <vt:lpstr>year15</vt:lpstr>
      <vt:lpstr>year16</vt:lpstr>
      <vt:lpstr>year17</vt:lpstr>
      <vt:lpstr>year18</vt:lpstr>
      <vt:lpstr>year19</vt:lpstr>
      <vt:lpstr>year20</vt:lpstr>
      <vt:lpstr>year21</vt:lpstr>
      <vt:lpstr>year22</vt:lpstr>
      <vt:lpstr>year23</vt:lpstr>
      <vt:lpstr>year24</vt:lpstr>
      <vt:lpstr>year25</vt:lpstr>
      <vt:lpstr>year26</vt:lpstr>
      <vt:lpstr>year27</vt:lpstr>
    </vt:vector>
  </TitlesOfParts>
  <Company>Kirusa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Vinaya</dc:creator>
  <cp:lastModifiedBy>ROHIT</cp:lastModifiedBy>
  <dcterms:created xsi:type="dcterms:W3CDTF">2009-01-21T18:31:13Z</dcterms:created>
  <dcterms:modified xsi:type="dcterms:W3CDTF">2012-03-17T14:15:13Z</dcterms:modified>
</cp:coreProperties>
</file>