
<file path=[Content_Types].xml><?xml version="1.0" encoding="utf-8"?>
<Types xmlns="http://schemas.openxmlformats.org/package/2006/content-types">
  <Override PartName="/xl/externalLinks/externalLink9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45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40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39.xml" ContentType="application/vnd.openxmlformats-officedocument.spreadsheetml.externalLink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60" windowWidth="14895" windowHeight="7110"/>
  </bookViews>
  <sheets>
    <sheet name="DC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\c">#N/A</definedName>
    <definedName name="\p">'[1]ROI A.Y.2000-2001'!#REF!</definedName>
    <definedName name="________SCH1">#REF!</definedName>
    <definedName name="________SCH2">'[3]sch to acc'!#REF!</definedName>
    <definedName name="________SCH3">#REF!</definedName>
    <definedName name="_______SCH1">#REF!</definedName>
    <definedName name="_______SCH2">'[3]sch to acc'!#REF!</definedName>
    <definedName name="_______SCH3">#REF!</definedName>
    <definedName name="______a76">#REF!</definedName>
    <definedName name="______SCH1">#REF!</definedName>
    <definedName name="______SCH2">'[3]sch to acc'!#REF!</definedName>
    <definedName name="______SCH3">#REF!</definedName>
    <definedName name="_____a76">#REF!</definedName>
    <definedName name="_____SCH1">#REF!</definedName>
    <definedName name="_____SCH2">'[3]sch to acc'!#REF!</definedName>
    <definedName name="_____SCH3">#REF!</definedName>
    <definedName name="____a76">#REF!</definedName>
    <definedName name="____SCH1">#REF!</definedName>
    <definedName name="____SCH2">'[3]sch to acc'!#REF!</definedName>
    <definedName name="____SCH3">#REF!</definedName>
    <definedName name="___a76">#REF!</definedName>
    <definedName name="___SCH1">#REF!</definedName>
    <definedName name="___SCH2">'[3]sch to acc'!#REF!</definedName>
    <definedName name="___SCH3">#REF!</definedName>
    <definedName name="__123Graph_A" hidden="1">[4]GROUPS!#REF!</definedName>
    <definedName name="__123Graph_B" hidden="1">'[5]outsourcing b-s'!#REF!</definedName>
    <definedName name="__123Graph_C" hidden="1">'[5]outsourcing b-s'!#REF!</definedName>
    <definedName name="__123Graph_E" hidden="1">'[5]outsourcing b-s'!#REF!</definedName>
    <definedName name="__123Graph_X" hidden="1">[4]GROUPS!#REF!</definedName>
    <definedName name="__a76">#REF!</definedName>
    <definedName name="__DEp111">[6]Index!$B$1</definedName>
    <definedName name="__SCH1">#REF!</definedName>
    <definedName name="__SCH2">'[3]sch to acc'!#REF!</definedName>
    <definedName name="__SCH3">#REF!</definedName>
    <definedName name="_31_Mar_09">[7]Master!$E$7</definedName>
    <definedName name="_a76">#REF!</definedName>
    <definedName name="_DEp111">[6]Index!$B$1</definedName>
    <definedName name="_Key1" localSheetId="0" hidden="1">[8]A!#REF!</definedName>
    <definedName name="_Key1" hidden="1">#REF!</definedName>
    <definedName name="_Order1" hidden="1">255</definedName>
    <definedName name="_Order2" hidden="1">0</definedName>
    <definedName name="_p">"'file://comp2/c/my documents/vh group/vil/tar9900/roi/roi0001.xls'#$roia_y_2000_2001.$"</definedName>
    <definedName name="_SCH1">#REF!</definedName>
    <definedName name="_SCH2">'[3]sch to acc'!#REF!</definedName>
    <definedName name="_SCH3">#REF!</definedName>
    <definedName name="_Sort" localSheetId="0" hidden="1">[8]A!#REF!</definedName>
    <definedName name="_Sort" hidden="1">#REF!</definedName>
    <definedName name="a">#REF!</definedName>
    <definedName name="a___11">#REF!</definedName>
    <definedName name="ACCOUNTHEAD">#REF!</definedName>
    <definedName name="Analysis_Sales" localSheetId="0">[9]TB!#REF!</definedName>
    <definedName name="Analysis_Sales">[9]TB!#REF!</definedName>
    <definedName name="Aprpayt">MIN(SUM(#REF!),SUM(#REF!))</definedName>
    <definedName name="Asset_Group" localSheetId="0">#REF!</definedName>
    <definedName name="Asset_Group">#REF!</definedName>
    <definedName name="AY">[10]Cap!$H$2</definedName>
    <definedName name="B" localSheetId="0">'[11]#REF'!$B$1:$C$65536</definedName>
    <definedName name="B">"'file://comp2/c/my documents/vh group/vil/tar9900/roi/roi0001.xls'#$roia_y_2000_2001.$"</definedName>
    <definedName name="BALAJI" localSheetId="0">#REF!</definedName>
    <definedName name="BALAJI">#REF!</definedName>
    <definedName name="beg">[12]Master!$C$3</definedName>
    <definedName name="Beg_Bal">#REF!</definedName>
    <definedName name="Branch">[13]Control!$A$2:$A$36</definedName>
    <definedName name="Branches">'[14]fig to words'!$G$1:$G$14</definedName>
    <definedName name="BuiltIn_Print_Area___0">"'file://comp2/c/my documents/vh group/vil/tar9900/roi/roi0001.xls'#$roia_y_2000_2001.$"</definedName>
    <definedName name="buy">[15]Index!$B$1</definedName>
    <definedName name="by">[16]Index!$B$3</definedName>
    <definedName name="c0">'[17]Dep as per Tax'!$A$1</definedName>
    <definedName name="Chal">#REF!</definedName>
    <definedName name="Chall">#REF!</definedName>
    <definedName name="CHALLAN" localSheetId="0">#REF!</definedName>
    <definedName name="CHALLAN">#REF!</definedName>
    <definedName name="Co" localSheetId="0">[18]Index!$C$1</definedName>
    <definedName name="Co">[19]Index!$B$1</definedName>
    <definedName name="Code" localSheetId="0">#REF!</definedName>
    <definedName name="Code">#REF!</definedName>
    <definedName name="Codes">[20]CodeList!$A$2:$A$23</definedName>
    <definedName name="_xlnm.Consolidate_Area">#N/A</definedName>
    <definedName name="Corporate_Budget04_05">'[21]Depart Budget'!$C$49:$O$57</definedName>
    <definedName name="Corporate_FC">[21]Corporate!$C$74:$P$102</definedName>
    <definedName name="Cur">#REF!</definedName>
    <definedName name="CY">[22]Master!$C$3</definedName>
    <definedName name="d">"'file://comp2/c/my documents/vh group/vil/tar9900/roi/roi0001.xls'#$roia_y_2000_2001.$"</definedName>
    <definedName name="date">[23]Master!$B$3</definedName>
    <definedName name="Den">[24]Master!$C$9</definedName>
    <definedName name="Deptt" localSheetId="0">#REF!</definedName>
    <definedName name="Deptt">#REF!</definedName>
    <definedName name="dfgrrwer">MATCH(0.01,End_Bal,-1)+1</definedName>
    <definedName name="dflt2">'[25]Customize Your Statement'!$G$21</definedName>
    <definedName name="DIFF._ON_EXPORTS" localSheetId="0">#REF!</definedName>
    <definedName name="DIFF._ON_EXPORTS">#REF!</definedName>
    <definedName name="Div">[18]Index!$C$2</definedName>
    <definedName name="ee">'[26]fig to words'!$G$1:$G$12</definedName>
    <definedName name="end">[12]Master!$C$4</definedName>
    <definedName name="End_Bal">'[27]Amortization Table'!$I$17:$I$376</definedName>
    <definedName name="entamt">IF(#REF!&lt;#REF!,#REF!/12,IF(AND(#REF!&gt;(#REF!-1),#REF!&lt;(#REF!+1)),(#REF!/12)/(#REF!-#REF!+1)*(#REF!-#REF!+1),0))</definedName>
    <definedName name="ethrthrthtyj">IF(Loan_Amount*Interest_Rate*Loan_Years*Loan_Start&gt;0,1,0)</definedName>
    <definedName name="ex">#REF!</definedName>
    <definedName name="Exp.Code">[28]code!$B$14:$B$29</definedName>
    <definedName name="Exps_Head" localSheetId="0">#REF!</definedName>
    <definedName name="Exps_Head">#REF!</definedName>
    <definedName name="Extra_Pay">#REF!</definedName>
    <definedName name="fahdskjf">#N/A</definedName>
    <definedName name="FBTapr">(VLOOKUP([29]FBT!$B1,'[30]Med Reimb.'!$B$8:$F$18,32,0)*[29]FBT!$E$3+VLOOKUP([29]FBT!$B1,[29]Telephone!$B$8:$BF$23,32,0)*[29]FBT!$E$4+VLOOKUP([29]FBT!$B1,[29]VEhicle!$B$8:$AR$28,32,0)*[29]FBT!$E$5+VLOOKUP([29]FBT!$B1,[29]LTA!$B$8:$BG$37,32,0)*[29]FBT!$E$6)*[29]FBT!$E$1</definedName>
    <definedName name="FBTaug">(VLOOKUP([29]FBT!$B1,'[30]Med Reimb.'!$B$8:$F$18,36,0)*[29]FBT!$E$3+VLOOKUP([29]FBT!$B1,[29]Telephone!$B$8:$BF$23,36,0)*[29]FBT!$E$4+VLOOKUP([29]FBT!$B1,[29]VEhicle!$B$8:$AR$28,36,0)*[29]FBT!$E$5+VLOOKUP([29]FBT!$B1,[29]LTA!$B$8:$BG$37,36,0)*[29]FBT!$E$6)*[29]FBT!$E$1</definedName>
    <definedName name="FBTdec">(VLOOKUP([29]FBT!$B1,'[30]Med Reimb.'!$B$8:$F$18,40,0)*[29]FBT!$E$3+VLOOKUP([29]FBT!$B1,[29]Telephone!$B$8:$BF$23,40,0)*[29]FBT!$E$4+VLOOKUP([29]FBT!$B1,[29]VEhicle!$B$8:$AR$28,40,0)*[29]FBT!$E$5+VLOOKUP([29]FBT!$B1,[29]LTA!$B$8:$BG$37,40,0)*[29]FBT!$E$6)*[29]FBT!$E$1</definedName>
    <definedName name="FBTfeb">(VLOOKUP([29]FBT!$B1,'[30]Med Reimb.'!$B$8:$F$18,42,0)*[29]FBT!$E$3+VLOOKUP([29]FBT!$B1,[29]Telephone!$B$8:$BF$23,42,0)*[29]FBT!$E$4+VLOOKUP([29]FBT!$B1,[29]VEhicle!$B$8:$AR$28,42,0)*[29]FBT!$E$5+VLOOKUP([29]FBT!$B1,[29]LTA!$B$8:$BG$37,42,0)*[29]FBT!$E$6)*[29]FBT!$E$1</definedName>
    <definedName name="FBTjan">(VLOOKUP([29]FBT!$B1,'[30]Med Reimb.'!$B$8:$F$18,41,0)*[29]FBT!$E$3+VLOOKUP([29]FBT!$B1,[29]Telephone!$B$8:$BF$23,41,0)*[29]FBT!$E$4+VLOOKUP([29]FBT!$B1,[29]VEhicle!$B$8:$AR$28,41,0)*[29]FBT!$E$5+VLOOKUP([29]FBT!$B1,[29]LTA!$B$8:$BG$37,41,0)*[29]FBT!$E$6)*[29]FBT!$E$1</definedName>
    <definedName name="FBTjul">(VLOOKUP([29]FBT!$B1,'[30]Med Reimb.'!$B$8:$F$18,35,0)*[29]FBT!$E$3+VLOOKUP([29]FBT!$B1,[29]Telephone!$B$8:$BF$23,35,0)*[29]FBT!$E$4+VLOOKUP([29]FBT!$B1,[29]VEhicle!$B$8:$AR$28,35,0)*[29]FBT!$E$5+VLOOKUP([29]FBT!$B1,[29]LTA!$B$8:$BG$37,35,0)*[29]FBT!$E$6)*[29]FBT!$E$1</definedName>
    <definedName name="FBTjun">(VLOOKUP([29]FBT!$B1,'[30]Med Reimb.'!$B$8:$F$18,34,0)*[29]FBT!$E$3+VLOOKUP([29]FBT!$B1,[29]Telephone!$B$8:$BF$23,34,0)*[29]FBT!$E$4+VLOOKUP([29]FBT!$B1,[29]VEhicle!$B$8:$AR$28,34,0)*[29]FBT!$E$5+VLOOKUP([29]FBT!$B1,[29]LTA!$B$8:$BG$37,34,0)*[29]FBT!$E$6)*[29]FBT!$E$1</definedName>
    <definedName name="FBTLTAMar">(VLOOKUP([29]FBT!$B1,[29]LTA!$B$8:$BG$37,43,0)-VLOOKUP([29]FBT!$B1,[29]LTA!$B$8:$BG$37,45,0))*[29]FBT!$E$6</definedName>
    <definedName name="FBTmay">(VLOOKUP([29]FBT!$B1,'[30]Med Reimb.'!$B$8:$F$18,33,0)*[29]FBT!$E$3+VLOOKUP([29]FBT!$B1,[29]Telephone!$B$8:$BF$23,33,0)*[29]FBT!$E$4+VLOOKUP([29]FBT!$B1,[29]VEhicle!$B$8:$AR$28,33,0)*[29]FBT!$E$5+VLOOKUP([29]FBT!$B1,[29]LTA!$B$8:$BG$37,33,0)*[29]FBT!$E$6)*[29]FBT!$E$1</definedName>
    <definedName name="FBTMedMar">((VLOOKUP([29]FBT!$B1,'[30]Med Reimb.'!$B$8:$F$18,43,0)-(VLOOKUP([29]FBT!$B1,'[30]Med Reimb.'!$B$8:$F$18,45,0)))*[29]FBT!$E$3)</definedName>
    <definedName name="FBTnov">(VLOOKUP([29]FBT!$B1,'[30]Med Reimb.'!$B$8:$F$18,39,0)*[29]FBT!$E$3+VLOOKUP([29]FBT!$B1,[29]Telephone!$B$8:$BF$23,39,0)*[29]FBT!$E$4+VLOOKUP([29]FBT!$B1,[29]VEhicle!$B$8:$AR$28,39,0)*[29]FBT!$E$5+VLOOKUP([29]FBT!$B1,[29]LTA!$B$8:$BG$37,39,0)*[29]FBT!$E$6)*[29]FBT!$E$1</definedName>
    <definedName name="FBToct">(VLOOKUP([29]FBT!$B1,'[30]Med Reimb.'!$B$8:$F$18,38,0)*[29]FBT!$E$3+VLOOKUP([29]FBT!$B1,[29]Telephone!$B$8:$BF$23,38,0)*[29]FBT!$E$4+VLOOKUP([29]FBT!$B1,[29]VEhicle!$B$8:$AR$28,38,0)*[29]FBT!$E$5+VLOOKUP([29]FBT!$B1,[29]LTA!$B$8:$BG$37,38,0)*[29]FBT!$E$6)*[29]FBT!$E$1</definedName>
    <definedName name="FBTsep">(VLOOKUP([29]FBT!$B1,'[30]Med Reimb.'!$B$8:$F$18,37,0)*[29]FBT!$E$3+VLOOKUP([29]FBT!$B1,[29]Telephone!$B$8:$BF$23,37,0)*[29]FBT!$E$4+VLOOKUP([29]FBT!$B1,[29]VEhicle!$B$8:$AR$28,37,0)*[29]FBT!$E$5+VLOOKUP([29]FBT!$B1,[29]LTA!$B$8:$BG$37,37,0)*[29]FBT!$E$6)*[29]FBT!$E$1</definedName>
    <definedName name="FBTTelMar">((VLOOKUP([29]FBT!$B1,[29]Telephone!$B$8:$BF$23,43,0)-(VLOOKUP([29]FBT!$B1,[29]Telephone!$B$8:$BF$23,45,0)))*[29]FBT!$E$4)</definedName>
    <definedName name="FBTVehMar">((VLOOKUP([29]FBT!$B1,[29]VEhicle!$B$8:$AR$28,43,0)-VLOOKUP([29]FBT!$B1,[29]VEhicle!$B$8:$AT$28,45,0)))*[29]FBT!$E$5</definedName>
    <definedName name="fdasa">MATCH(0.01,[0]!End_Bal,-1)+1</definedName>
    <definedName name="From">[19]Index!$B$2</definedName>
    <definedName name="FY">[10]Cap!$H$3</definedName>
    <definedName name="Header_Row">ROW('[27]Amortization Table'!$A$16:$IV$16)</definedName>
    <definedName name="Hrs" localSheetId="0">#REF!</definedName>
    <definedName name="Hrs">#REF!</definedName>
    <definedName name="Int">#REF!</definedName>
    <definedName name="Interest_Rate">'[27]Amortization Table'!$D$6</definedName>
    <definedName name="item_list">[31]Control!$B$3:$B$135</definedName>
    <definedName name="jykukuykuy">MATCH(0.01,End_Bal,-1)+1</definedName>
    <definedName name="Last_Row">#N/A</definedName>
    <definedName name="Loan_Amount">'[27]Amortization Table'!$D$5</definedName>
    <definedName name="Loan_Start">'[27]Amortization Table'!$D$9</definedName>
    <definedName name="Loan_Years">'[27]Amortization Table'!$D$7</definedName>
    <definedName name="m">'[3]sch to acc'!#REF!</definedName>
    <definedName name="Map">VLOOKUP('[32]Trial Balance Tally'!XEX1,[32]Mapping!XEX$1:XEY$65536,2,0)</definedName>
    <definedName name="Mapping">VLOOKUP('[33]Trial Balance'!XFA1,[33]Mapping!$A$5:$C$280,3,0)</definedName>
    <definedName name="Master">[34]Master!$A$1:$A$3</definedName>
    <definedName name="ml">'[3]sch to acc'!#REF!</definedName>
    <definedName name="Mode">[35]Control!$D$2:$D$3</definedName>
    <definedName name="monend">SUM(#REF!)-SUM(#REF!)</definedName>
    <definedName name="Month">[35]Control!$P$2:$P$13</definedName>
    <definedName name="Month_Table">[33]Tables!$A$4:$B$15</definedName>
    <definedName name="N">#REF!</definedName>
    <definedName name="Name">[36]Master!$C$2</definedName>
    <definedName name="Namw">#REF!</definedName>
    <definedName name="no">#REF!</definedName>
    <definedName name="Num_Pmt_Per_Year">#REF!</definedName>
    <definedName name="Number_of_Payments">MATCH(0.01,End_Bal,-1)+1</definedName>
    <definedName name="oooo">#REF!</definedName>
    <definedName name="p">#REF!</definedName>
    <definedName name="PandL">-SUMIF('[33]Trial Balance'!C$1:$E$65536,'[33]P&amp;L'!#REF!,'[33]Trial Balance'!B$1:$D$65536)</definedName>
    <definedName name="Pay_Num">#REF!</definedName>
    <definedName name="payt">MIN(SUM(#REF!),SUM(#REF!))-SUM(#REF!)</definedName>
    <definedName name="Per" localSheetId="0">#REF!</definedName>
    <definedName name="Per">#REF!</definedName>
    <definedName name="prepared">[37]Master!$D$9</definedName>
    <definedName name="Princ">#REF!</definedName>
    <definedName name="_xlnm.Print_Area">'[1]ROI A.Y.2000-2001'!#REF!</definedName>
    <definedName name="Print_Area_MI" localSheetId="0">#REF!</definedName>
    <definedName name="PRINT_AREA_MI">"'file://comp2/c/my documents/vh group/vil/tar9900/roi/roi0001.xls'#$roia_y_2000_2001.$"</definedName>
    <definedName name="Product">[38]Control!$Z$2:$Z$6</definedName>
    <definedName name="Profit_Loss">-SUMIF('[33]Trial Balance'!C$1:$E$65536,'[33]P&amp;L'!#REF!,'[33]Trial Balance'!B$1:$D$65536)</definedName>
    <definedName name="PY">#REF!</definedName>
    <definedName name="Rate">#REF!</definedName>
    <definedName name="rate_table">'[39]Exchange Rates'!$A$16:$N$18</definedName>
    <definedName name="Reviewed">[37]Master!$D$11</definedName>
    <definedName name="round">#REF!</definedName>
    <definedName name="rt">'[40]fig to words'!$G$1:$G$12</definedName>
    <definedName name="Sales" localSheetId="0">[9]TB!#REF!</definedName>
    <definedName name="Sales">[9]TB!#REF!</definedName>
    <definedName name="SB">#REF!</definedName>
    <definedName name="Sched_Pay">#REF!</definedName>
    <definedName name="schedule">[41]Master!$C$2</definedName>
    <definedName name="Scheduled_Extra_Payments">#REF!</definedName>
    <definedName name="Scheduled_Monthly_Payment">#REF!</definedName>
    <definedName name="sell">#REF!</definedName>
    <definedName name="sort">[42]BillofMaterials!#REF!</definedName>
    <definedName name="SP">[24]Master!$C$7</definedName>
    <definedName name="start">39538</definedName>
    <definedName name="Status">[43]Sheet1!$A$2:$A$4</definedName>
    <definedName name="Supplier" localSheetId="0">#REF!</definedName>
    <definedName name="Supplier">#REF!</definedName>
    <definedName name="T">[44]Dep!$B$4</definedName>
    <definedName name="T_BLARKY">"$"</definedName>
    <definedName name="T_BLCCKY">"$"</definedName>
    <definedName name="T_BLCLBAL">"$"</definedName>
    <definedName name="T_BLCLCR">"$"</definedName>
    <definedName name="T_BLCLDR">"$"</definedName>
    <definedName name="T_BLCRRS">"$"</definedName>
    <definedName name="T_BLDRRS">"$"</definedName>
    <definedName name="T_BLDVKY">"$"</definedName>
    <definedName name="T_BLDVNM">"$"</definedName>
    <definedName name="T_BLENDT">"$"</definedName>
    <definedName name="T_BLGLACTY">"$"</definedName>
    <definedName name="T_BLGLKY">"$"</definedName>
    <definedName name="T_BLGLTY">"$"</definedName>
    <definedName name="T_BLMEMCR">"$"</definedName>
    <definedName name="T_BLMEMDR">"$"</definedName>
    <definedName name="T_BLNM">"$"</definedName>
    <definedName name="T_BLOPBAL">"$"</definedName>
    <definedName name="T_BLOPCR">"$"</definedName>
    <definedName name="T_BLOPDR">"$"</definedName>
    <definedName name="T_BLSHRT">"$"</definedName>
    <definedName name="T_BLSLKY">"$"</definedName>
    <definedName name="T_BLSLNM">"$"</definedName>
    <definedName name="T_BLSLSHRT">"$"</definedName>
    <definedName name="T_BLSLTY">"$"</definedName>
    <definedName name="T_BLSTDT">"$"</definedName>
    <definedName name="taxable">IF(#REF!&gt;#REF!,0,IF(#REF!&lt;#REF!,#REF!-#REF!,0))</definedName>
    <definedName name="To">[19]Index!$B$3</definedName>
    <definedName name="Total_Pay">#REF!</definedName>
    <definedName name="totbills">SUM(#REF!)</definedName>
    <definedName name="totent">SUM(#REF!)</definedName>
    <definedName name="totpayt">SUM(#REF!)</definedName>
    <definedName name="ttt">#REF!</definedName>
    <definedName name="ulkruku6ku">#N/A</definedName>
    <definedName name="unnamed">#REF!</definedName>
    <definedName name="Values_Entered">IF(Loan_Amount*Interest_Rate*Loan_Years*Loan_Start&gt;0,1,0)</definedName>
    <definedName name="vehicle" localSheetId="0">#REF!</definedName>
    <definedName name="vehicle">#REF!</definedName>
    <definedName name="vhl">"$exhibit3.$"</definedName>
    <definedName name="year">'[45]Exhibit-1'!$A$3</definedName>
    <definedName name="yes">#REF!</definedName>
    <definedName name="yjetyjj">IF(Loan_Amount*Interest_Rate*Loan_Years*Loan_Start&gt;0,1,0)</definedName>
    <definedName name="yr">[18]Index!$C$3</definedName>
  </definedNames>
  <calcPr calcId="125725"/>
</workbook>
</file>

<file path=xl/calcChain.xml><?xml version="1.0" encoding="utf-8"?>
<calcChain xmlns="http://schemas.openxmlformats.org/spreadsheetml/2006/main">
  <c r="C67" i="1"/>
  <c r="D67" s="1"/>
  <c r="E67" s="1"/>
  <c r="F67" s="1"/>
  <c r="J62"/>
  <c r="B59"/>
  <c r="E58"/>
  <c r="C58"/>
  <c r="F58" s="1"/>
  <c r="E57"/>
  <c r="C57"/>
  <c r="F57" s="1"/>
  <c r="F59" s="1"/>
  <c r="C50"/>
  <c r="D50" s="1"/>
  <c r="C48"/>
  <c r="D48" s="1"/>
  <c r="B68"/>
  <c r="A31"/>
  <c r="A32" s="1"/>
  <c r="A33" s="1"/>
  <c r="F21"/>
  <c r="E21"/>
  <c r="D21"/>
  <c r="C21"/>
  <c r="B21"/>
  <c r="F14"/>
  <c r="F17" s="1"/>
  <c r="E14"/>
  <c r="E17" s="1"/>
  <c r="D14"/>
  <c r="D17" s="1"/>
  <c r="C14"/>
  <c r="C17" s="1"/>
  <c r="B14"/>
  <c r="B17" s="1"/>
  <c r="B20" s="1"/>
  <c r="J4"/>
  <c r="Q4" s="1"/>
  <c r="R4" s="1"/>
  <c r="C30" s="1"/>
  <c r="R3"/>
  <c r="D20" l="1"/>
  <c r="D22" s="1"/>
  <c r="D25" s="1"/>
  <c r="F20"/>
  <c r="F22" s="1"/>
  <c r="F25" s="1"/>
  <c r="B22"/>
  <c r="B25" s="1"/>
  <c r="C20"/>
  <c r="C22" s="1"/>
  <c r="C25" s="1"/>
  <c r="E20"/>
  <c r="E22" s="1"/>
  <c r="E25" s="1"/>
  <c r="J64"/>
  <c r="J63"/>
  <c r="K4"/>
  <c r="C47"/>
  <c r="D47" s="1"/>
  <c r="Q5" l="1"/>
  <c r="R5" s="1"/>
  <c r="C31" s="1"/>
  <c r="L4"/>
  <c r="E69"/>
  <c r="B33"/>
  <c r="C69"/>
  <c r="B31"/>
  <c r="B69"/>
  <c r="B30"/>
  <c r="D30" s="1"/>
  <c r="F69"/>
  <c r="B39"/>
  <c r="D39" s="1"/>
  <c r="D40" s="1"/>
  <c r="D69"/>
  <c r="B32"/>
  <c r="Q6" l="1"/>
  <c r="R6" s="1"/>
  <c r="C32" s="1"/>
  <c r="M4"/>
  <c r="D32"/>
  <c r="D31"/>
  <c r="Q7" l="1"/>
  <c r="R7" s="1"/>
  <c r="C33" s="1"/>
  <c r="D33" s="1"/>
  <c r="D34" s="1"/>
  <c r="B44" s="1"/>
  <c r="N4"/>
  <c r="Q8" s="1"/>
  <c r="R8" s="1"/>
  <c r="C41" s="1"/>
  <c r="D41" s="1"/>
  <c r="B45" s="1"/>
  <c r="C45" s="1"/>
  <c r="D45" s="1"/>
  <c r="B46" l="1"/>
  <c r="B49" s="1"/>
  <c r="C46" l="1"/>
  <c r="D46" s="1"/>
  <c r="B51"/>
  <c r="C49"/>
  <c r="C51" l="1"/>
  <c r="D49"/>
  <c r="D51" s="1"/>
</calcChain>
</file>

<file path=xl/sharedStrings.xml><?xml version="1.0" encoding="utf-8"?>
<sst xmlns="http://schemas.openxmlformats.org/spreadsheetml/2006/main" count="65" uniqueCount="60">
  <si>
    <t>C E R T I F I C A T E</t>
  </si>
  <si>
    <t>Supposing that the compounding rate of interest is 10% p.a. on Rs.100 invested today,</t>
  </si>
  <si>
    <t>Discounting Factor</t>
  </si>
  <si>
    <t>would grow in following way</t>
  </si>
  <si>
    <t>Year</t>
  </si>
  <si>
    <t>Rs.</t>
  </si>
  <si>
    <t>DISCOUNTED FREE CASH FLOW METHOD</t>
  </si>
  <si>
    <t>Avg RBI Rate</t>
  </si>
  <si>
    <t>INR'000</t>
  </si>
  <si>
    <t>Particulars</t>
  </si>
  <si>
    <t xml:space="preserve">Calender Year </t>
  </si>
  <si>
    <t>Revenues</t>
  </si>
  <si>
    <t>Less :Operating &amp; Other Exp.</t>
  </si>
  <si>
    <t>EBDIT</t>
  </si>
  <si>
    <t>Less: Interest on ECB</t>
  </si>
  <si>
    <t>Less:Depreciation</t>
  </si>
  <si>
    <t>EBT</t>
  </si>
  <si>
    <t>Less : Income Taxes/MAT</t>
  </si>
  <si>
    <t>Less: Change in Deferred Tax</t>
  </si>
  <si>
    <t>Adjusted after tax earnings</t>
  </si>
  <si>
    <t>Add :Depreciation</t>
  </si>
  <si>
    <t>Gross Cash Flow</t>
  </si>
  <si>
    <t>Less :Capital Expenditure</t>
  </si>
  <si>
    <t>Less :Increase in Working Capital</t>
  </si>
  <si>
    <t>FREE CASH FLOW</t>
  </si>
  <si>
    <t>Calender Year</t>
  </si>
  <si>
    <t>Free</t>
  </si>
  <si>
    <t>Discounting</t>
  </si>
  <si>
    <t>Present</t>
  </si>
  <si>
    <t>Cash Flow</t>
  </si>
  <si>
    <t>Factor @ 10.7%</t>
  </si>
  <si>
    <t>Value</t>
  </si>
  <si>
    <t>Discounted Value of Free Cash flows</t>
  </si>
  <si>
    <t>Value of Perpetuity</t>
  </si>
  <si>
    <t>Factor @ 11.5%</t>
  </si>
  <si>
    <t xml:space="preserve">Present Value Perpetuity Cash Flow </t>
  </si>
  <si>
    <t xml:space="preserve">Discounted Value Perpetuity Cash Flow </t>
  </si>
  <si>
    <t>Total Present Value of Discounted Cash Flows</t>
  </si>
  <si>
    <t>2011-14</t>
  </si>
  <si>
    <t>Perpetuity</t>
  </si>
  <si>
    <t>Enterprise Value</t>
  </si>
  <si>
    <t>Less: ECB Loan Outstanding at start</t>
  </si>
  <si>
    <t>Add: Cash &amp; Cash Equivalents at start</t>
  </si>
  <si>
    <t xml:space="preserve">Value of Equity </t>
  </si>
  <si>
    <t>Outstaning No. of Equity Shares</t>
  </si>
  <si>
    <t>Value/ Equity Share</t>
  </si>
  <si>
    <t xml:space="preserve">Say </t>
  </si>
  <si>
    <t xml:space="preserve">Type of Capital </t>
  </si>
  <si>
    <t xml:space="preserve">Amount </t>
  </si>
  <si>
    <t xml:space="preserve">% of Total </t>
  </si>
  <si>
    <t>Cost, pretax (net of forex fluctuation)</t>
  </si>
  <si>
    <t>Cost, after MAT</t>
  </si>
  <si>
    <t>Weighted Cost</t>
  </si>
  <si>
    <t>Equity</t>
  </si>
  <si>
    <t>ECB Loan</t>
  </si>
  <si>
    <t>Interest bearing debt</t>
  </si>
  <si>
    <t>Free Cash Flow</t>
  </si>
  <si>
    <t>WACC</t>
  </si>
  <si>
    <t>Place _________</t>
  </si>
  <si>
    <t>Co Name : XYZ PVT LTD</t>
  </si>
</sst>
</file>

<file path=xl/styles.xml><?xml version="1.0" encoding="utf-8"?>
<styleSheet xmlns="http://schemas.openxmlformats.org/spreadsheetml/2006/main">
  <numFmts count="49">
    <numFmt numFmtId="5" formatCode="&quot;$&quot;#,##0_);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_(* #,##0_);_(* \(#,##0\);_(* &quot;-&quot;??_);_(@_)"/>
    <numFmt numFmtId="166" formatCode="#,##0.0_);[Red]\(#,##0.0\)"/>
    <numFmt numFmtId="167" formatCode="0_);[Red]\(0\)"/>
    <numFmt numFmtId="168" formatCode="0.000"/>
    <numFmt numFmtId="170" formatCode="_-* #,##0.00\ _U_S_D_-;\-* #,##0.00\ _U_S_D_-;_-* &quot;-&quot;??\ _U_S_D_-;_-@_-"/>
    <numFmt numFmtId="171" formatCode="_(&quot;$&quot;* #,##0.0_);_(&quot;$&quot;* \(#,##0.0\);_(&quot;$&quot;* &quot;-&quot;??_);_(@_)"/>
    <numFmt numFmtId="172" formatCode="General_)"/>
    <numFmt numFmtId="173" formatCode="#,##0.0_);\(#,##0.0\)"/>
    <numFmt numFmtId="174" formatCode="#,##0.000_);\(#,##0.000\)"/>
    <numFmt numFmtId="175" formatCode="000"/>
    <numFmt numFmtId="176" formatCode="&quot;Rs&quot;\ #,##0.00;&quot;Rs&quot;\ \-#,##0.00"/>
    <numFmt numFmtId="177" formatCode="_ * #,##0_ ;_ * \-#,##0_ ;_ * &quot;-&quot;_ ;_ @_ "/>
    <numFmt numFmtId="178" formatCode="_-* #,##0_-;\-* #,##0_-;_-* &quot;-&quot;_-;_-@_-"/>
    <numFmt numFmtId="179" formatCode="_-* #,##0.00\ _z_ł_-;\-* #,##0.00\ _z_ł_-;_-* &quot;-&quot;??\ _z_ł_-;_-@_-"/>
    <numFmt numFmtId="180" formatCode="_-* #,##0.00_-;\-* #,##0.00_-;_-* &quot;-&quot;??_-;_-@_-"/>
    <numFmt numFmtId="181" formatCode="_ * #,##0.00_ ;_ * \-#,##0.00_ ;_ * &quot;-&quot;??_ ;_ @_ "/>
    <numFmt numFmtId="183" formatCode="\$#,##0.00;[Red]\-\$#,##0.00"/>
    <numFmt numFmtId="184" formatCode="m/d/yy\ h:mm"/>
    <numFmt numFmtId="185" formatCode="_(&quot;$&quot;* #,##0_);_(&quot;$&quot;* \(#,##0\);_(&quot;$&quot;* &quot;-&quot;??_);_(@_)"/>
    <numFmt numFmtId="186" formatCode="_-* #,##0\ _D_M_-;\-* #,##0\ _D_M_-;_-* &quot;-&quot;\ _D_M_-;_-@_-"/>
    <numFmt numFmtId="187" formatCode="_-* #,##0.00\ _D_M_-;\-* #,##0.00\ _D_M_-;_-* &quot;-&quot;??\ _D_M_-;_-@_-"/>
    <numFmt numFmtId="188" formatCode="0.0000000"/>
    <numFmt numFmtId="189" formatCode="#,##0.0000_);\(#,##0.0000\)"/>
    <numFmt numFmtId="190" formatCode="_-[$€]* #,##0.00_-;\-[$€]* #,##0.00_-;_-[$€]* &quot;-&quot;??_-;_-@_-"/>
    <numFmt numFmtId="191" formatCode="#,##0."/>
    <numFmt numFmtId="192" formatCode="[Black]General;[Black]General;[Black]General;[Black]General"/>
    <numFmt numFmtId="193" formatCode="0.000_)"/>
    <numFmt numFmtId="194" formatCode="&quot;0&quot;0"/>
    <numFmt numFmtId="195" formatCode="0.00_)"/>
    <numFmt numFmtId="196" formatCode="&quot;$&quot;#,##0.0000_);\(&quot;$&quot;#,##0.0000\)"/>
    <numFmt numFmtId="197" formatCode="0_)"/>
    <numFmt numFmtId="198" formatCode="#,##0.000"/>
    <numFmt numFmtId="199" formatCode="0.0%"/>
    <numFmt numFmtId="200" formatCode="#,##0_);\(#,##0\);"/>
    <numFmt numFmtId="201" formatCode="_(&quot;$&quot;* #,##0.000_);_(&quot;$&quot;* \(#,##0.000\);_(&quot;$&quot;* &quot;-&quot;??_);_(@_)"/>
    <numFmt numFmtId="202" formatCode="\10000"/>
    <numFmt numFmtId="203" formatCode="_-&quot;£&quot;* #,##0_-;\-&quot;£&quot;* #,##0_-;_-&quot;£&quot;* &quot;-&quot;_-;_-@_-"/>
    <numFmt numFmtId="204" formatCode="_-&quot;£&quot;* #,##0.00_-;\-&quot;£&quot;* #,##0.00_-;_-&quot;£&quot;* &quot;-&quot;??_-;_-@_-"/>
    <numFmt numFmtId="205" formatCode="_-* #,##0\ &quot;DM&quot;_-;\-* #,##0\ &quot;DM&quot;_-;_-* &quot;-&quot;\ &quot;DM&quot;_-;_-@_-"/>
    <numFmt numFmtId="206" formatCode="_-* #,##0.00\ &quot;DM&quot;_-;\-* #,##0.00\ &quot;DM&quot;_-;_-* &quot;-&quot;??\ &quot;DM&quot;_-;_-@_-"/>
    <numFmt numFmtId="207" formatCode="#,##0.00\$"/>
    <numFmt numFmtId="208" formatCode="0.0"/>
  </numFmts>
  <fonts count="7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u/>
      <sz val="10"/>
      <name val="Trebuchet MS"/>
      <family val="2"/>
    </font>
    <font>
      <sz val="10"/>
      <name val="Trebuchet MS"/>
      <family val="2"/>
    </font>
    <font>
      <b/>
      <u/>
      <sz val="10"/>
      <color indexed="9"/>
      <name val="Trebuchet MS"/>
      <family val="2"/>
    </font>
    <font>
      <u/>
      <sz val="10"/>
      <name val="Trebuchet MS"/>
      <family val="2"/>
    </font>
    <font>
      <b/>
      <sz val="10"/>
      <name val="Trebuchet MS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Trebuchet MS"/>
      <family val="2"/>
    </font>
    <font>
      <sz val="10"/>
      <color indexed="8"/>
      <name val="Trebuchet MS"/>
      <family val="2"/>
    </font>
    <font>
      <sz val="12"/>
      <color indexed="8"/>
      <name val="Trebuchet MS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Times New Roman"/>
      <family val="1"/>
    </font>
    <font>
      <sz val="10"/>
      <name val="Helv"/>
      <charset val="204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8"/>
      <name val="Tahoma"/>
      <family val="2"/>
    </font>
    <font>
      <sz val="10"/>
      <name val="Arial CE"/>
    </font>
    <font>
      <sz val="12"/>
      <name val="Tms Rmn"/>
    </font>
    <font>
      <sz val="8"/>
      <name val="Verdana"/>
      <family val="2"/>
    </font>
    <font>
      <sz val="9"/>
      <name val="Times New Roman"/>
      <family val="1"/>
    </font>
    <font>
      <sz val="10"/>
      <name val="Courier"/>
      <family val="3"/>
    </font>
    <font>
      <b/>
      <sz val="10"/>
      <name val="Helv"/>
    </font>
    <font>
      <sz val="11"/>
      <color indexed="8"/>
      <name val="Arial"/>
      <family val="2"/>
    </font>
    <font>
      <b/>
      <sz val="9.9499999999999993"/>
      <color indexed="8"/>
      <name val="Tahoma"/>
      <family val="2"/>
    </font>
    <font>
      <sz val="11"/>
      <color indexed="12"/>
      <name val="Czcionka tekstu podstawowego"/>
      <family val="2"/>
      <charset val="238"/>
    </font>
    <font>
      <sz val="10"/>
      <name val="Times New Roman"/>
      <family val="1"/>
    </font>
    <font>
      <b/>
      <sz val="10"/>
      <color indexed="50"/>
      <name val="Arial"/>
      <family val="2"/>
    </font>
    <font>
      <b/>
      <sz val="10"/>
      <color indexed="56"/>
      <name val="Arial"/>
      <family val="2"/>
    </font>
    <font>
      <b/>
      <sz val="10"/>
      <color indexed="8"/>
      <name val="Arial"/>
      <family val="2"/>
    </font>
    <font>
      <sz val="10"/>
      <name val="Arial CE"/>
      <family val="2"/>
      <charset val="238"/>
    </font>
    <font>
      <sz val="10"/>
      <name val="Arial CE"/>
      <charset val="238"/>
    </font>
    <font>
      <b/>
      <sz val="11"/>
      <color indexed="8"/>
      <name val="Calibri"/>
      <family val="2"/>
    </font>
    <font>
      <sz val="1"/>
      <color indexed="8"/>
      <name val="Courier"/>
      <family val="3"/>
    </font>
    <font>
      <sz val="12"/>
      <color rgb="FF006100"/>
      <name val="Book Antiqua"/>
      <family val="2"/>
    </font>
    <font>
      <sz val="8"/>
      <name val="Arial"/>
      <family val="2"/>
    </font>
    <font>
      <b/>
      <sz val="1"/>
      <color indexed="8"/>
      <name val="Courier"/>
      <family val="3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sz val="12"/>
      <name val="Arial"/>
      <family val="2"/>
    </font>
    <font>
      <b/>
      <u/>
      <sz val="8"/>
      <color indexed="8"/>
      <name val="Tahoma"/>
      <family val="2"/>
    </font>
    <font>
      <shadow/>
      <sz val="12"/>
      <color indexed="9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Times New Roman"/>
      <family val="1"/>
    </font>
    <font>
      <sz val="12"/>
      <name val="Arial"/>
      <family val="2"/>
    </font>
    <font>
      <sz val="12"/>
      <name val="·s˛Ó©úĹé"/>
      <charset val="136"/>
    </font>
    <font>
      <b/>
      <sz val="11"/>
      <name val="Helv"/>
    </font>
    <font>
      <sz val="7"/>
      <name val="Small Fonts"/>
      <family val="2"/>
    </font>
    <font>
      <b/>
      <sz val="8"/>
      <color indexed="23"/>
      <name val="Verdana"/>
      <family val="2"/>
    </font>
    <font>
      <b/>
      <i/>
      <sz val="16"/>
      <name val="Helv"/>
    </font>
    <font>
      <sz val="12"/>
      <color theme="1"/>
      <name val="Book Antiqua"/>
      <family val="2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</font>
    <font>
      <sz val="10"/>
      <name val="Helv"/>
    </font>
    <font>
      <sz val="10"/>
      <color indexed="8"/>
      <name val="Arial CE"/>
      <family val="2"/>
      <charset val="238"/>
    </font>
    <font>
      <sz val="12"/>
      <color indexed="8"/>
      <name val="Times New Roman"/>
      <family val="1"/>
    </font>
    <font>
      <b/>
      <sz val="10"/>
      <color indexed="10"/>
      <name val="Arial"/>
      <family val="2"/>
    </font>
    <font>
      <b/>
      <sz val="11"/>
      <name val="Arial CE"/>
      <family val="2"/>
      <charset val="238"/>
    </font>
    <font>
      <sz val="16"/>
      <color indexed="9"/>
      <name val="Tahoma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sz val="22"/>
      <name val="Arial CE"/>
    </font>
    <font>
      <sz val="10"/>
      <name val="Tahoma"/>
      <family val="2"/>
    </font>
    <font>
      <b/>
      <sz val="10"/>
      <name val="Arial"/>
      <family val="2"/>
    </font>
    <font>
      <b/>
      <sz val="8"/>
      <color indexed="63"/>
      <name val="Verdana"/>
      <family val="2"/>
    </font>
    <font>
      <b/>
      <sz val="10"/>
      <name val="MS Sans Serif"/>
      <family val="2"/>
    </font>
  </fonts>
  <fills count="5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5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indexed="2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62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5" fillId="0" borderId="0"/>
    <xf numFmtId="0" fontId="15" fillId="0" borderId="0"/>
    <xf numFmtId="0" fontId="16" fillId="0" borderId="0"/>
    <xf numFmtId="0" fontId="2" fillId="0" borderId="0"/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5" fillId="0" borderId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1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18" fillId="9" borderId="0" applyNumberFormat="0" applyBorder="0" applyAlignment="0" applyProtection="0"/>
    <xf numFmtId="0" fontId="19" fillId="3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1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3" borderId="0" applyNumberFormat="0" applyBorder="0" applyAlignment="0" applyProtection="0"/>
    <xf numFmtId="0" fontId="18" fillId="8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18" fillId="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18" fillId="18" borderId="0" applyNumberFormat="0" applyBorder="0" applyAlignment="0" applyProtection="0"/>
    <xf numFmtId="37" fontId="20" fillId="19" borderId="2" applyBorder="0" applyProtection="0">
      <alignment vertical="center"/>
    </xf>
    <xf numFmtId="170" fontId="21" fillId="0" borderId="0" applyFont="0" applyFill="0" applyBorder="0">
      <alignment horizontal="left"/>
    </xf>
    <xf numFmtId="0" fontId="22" fillId="0" borderId="0" applyNumberFormat="0" applyFill="0" applyBorder="0" applyAlignment="0" applyProtection="0"/>
    <xf numFmtId="0" fontId="23" fillId="20" borderId="0" applyBorder="0">
      <alignment horizontal="left" vertical="center" indent="1"/>
    </xf>
    <xf numFmtId="171" fontId="2" fillId="0" borderId="0" applyFill="0" applyBorder="0" applyAlignment="0"/>
    <xf numFmtId="172" fontId="24" fillId="0" borderId="0" applyFill="0" applyBorder="0" applyAlignment="0"/>
    <xf numFmtId="168" fontId="24" fillId="0" borderId="0" applyFill="0" applyBorder="0" applyAlignment="0"/>
    <xf numFmtId="173" fontId="25" fillId="0" borderId="0" applyFill="0" applyBorder="0" applyAlignment="0"/>
    <xf numFmtId="174" fontId="25" fillId="0" borderId="0" applyFill="0" applyBorder="0" applyAlignment="0"/>
    <xf numFmtId="171" fontId="2" fillId="0" borderId="0" applyFill="0" applyBorder="0" applyAlignment="0"/>
    <xf numFmtId="175" fontId="2" fillId="0" borderId="0" applyFill="0" applyBorder="0" applyAlignment="0"/>
    <xf numFmtId="172" fontId="24" fillId="0" borderId="0" applyFill="0" applyBorder="0" applyAlignment="0"/>
    <xf numFmtId="0" fontId="26" fillId="0" borderId="0"/>
    <xf numFmtId="41" fontId="27" fillId="0" borderId="0" applyFont="0" applyFill="0" applyBorder="0" applyAlignment="0" applyProtection="0"/>
    <xf numFmtId="176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78" fontId="28" fillId="0" borderId="0" applyFont="0" applyFill="0" applyBorder="0" applyAlignment="0" applyProtection="0"/>
    <xf numFmtId="177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8" fillId="0" borderId="0" applyFont="0" applyFill="0" applyBorder="0" applyAlignment="0" applyProtection="0"/>
    <xf numFmtId="17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181" fontId="2" fillId="0" borderId="0" applyFont="0" applyFill="0" applyBorder="0" applyAlignment="0" applyProtection="0"/>
    <xf numFmtId="37" fontId="31" fillId="0" borderId="0" applyBorder="0"/>
    <xf numFmtId="183" fontId="30" fillId="0" borderId="0">
      <alignment horizontal="center"/>
    </xf>
    <xf numFmtId="172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7" fillId="0" borderId="0" applyFont="0" applyFill="0" applyBorder="0" applyAlignment="0" applyProtection="0"/>
    <xf numFmtId="37" fontId="32" fillId="0" borderId="0">
      <protection locked="0"/>
    </xf>
    <xf numFmtId="14" fontId="17" fillId="0" borderId="0" applyFill="0" applyBorder="0" applyAlignment="0"/>
    <xf numFmtId="184" fontId="2" fillId="0" borderId="0" applyFont="0" applyFill="0" applyBorder="0" applyAlignment="0" applyProtection="0"/>
    <xf numFmtId="185" fontId="2" fillId="0" borderId="11">
      <alignment vertical="center"/>
    </xf>
    <xf numFmtId="18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37" fontId="33" fillId="0" borderId="12"/>
    <xf numFmtId="173" fontId="33" fillId="0" borderId="12">
      <protection locked="0"/>
    </xf>
    <xf numFmtId="188" fontId="34" fillId="0" borderId="0" applyFont="0" applyFill="0" applyBorder="0" applyAlignment="0" applyProtection="0"/>
    <xf numFmtId="189" fontId="35" fillId="0" borderId="0" applyFont="0" applyFill="0" applyBorder="0" applyAlignment="0" applyProtection="0"/>
    <xf numFmtId="0" fontId="36" fillId="21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171" fontId="2" fillId="0" borderId="0" applyFill="0" applyBorder="0" applyAlignment="0"/>
    <xf numFmtId="172" fontId="24" fillId="0" borderId="0" applyFill="0" applyBorder="0" applyAlignment="0"/>
    <xf numFmtId="171" fontId="2" fillId="0" borderId="0" applyFill="0" applyBorder="0" applyAlignment="0"/>
    <xf numFmtId="175" fontId="2" fillId="0" borderId="0" applyFill="0" applyBorder="0" applyAlignment="0"/>
    <xf numFmtId="172" fontId="24" fillId="0" borderId="0" applyFill="0" applyBorder="0" applyAlignment="0"/>
    <xf numFmtId="190" fontId="2" fillId="0" borderId="0" applyFont="0" applyFill="0" applyBorder="0" applyAlignment="0" applyProtection="0"/>
    <xf numFmtId="191" fontId="37" fillId="0" borderId="0">
      <protection locked="0"/>
    </xf>
    <xf numFmtId="191" fontId="37" fillId="0" borderId="0">
      <protection locked="0"/>
    </xf>
    <xf numFmtId="191" fontId="37" fillId="0" borderId="0">
      <protection locked="0"/>
    </xf>
    <xf numFmtId="191" fontId="37" fillId="0" borderId="0">
      <protection locked="0"/>
    </xf>
    <xf numFmtId="191" fontId="37" fillId="0" borderId="0">
      <protection locked="0"/>
    </xf>
    <xf numFmtId="191" fontId="37" fillId="0" borderId="0">
      <protection locked="0"/>
    </xf>
    <xf numFmtId="191" fontId="37" fillId="0" borderId="0">
      <protection locked="0"/>
    </xf>
    <xf numFmtId="191" fontId="37" fillId="0" borderId="0">
      <protection locked="0"/>
    </xf>
    <xf numFmtId="191" fontId="37" fillId="0" borderId="0">
      <protection locked="0"/>
    </xf>
    <xf numFmtId="191" fontId="37" fillId="0" borderId="0">
      <protection locked="0"/>
    </xf>
    <xf numFmtId="191" fontId="37" fillId="0" borderId="0">
      <protection locked="0"/>
    </xf>
    <xf numFmtId="191" fontId="37" fillId="0" borderId="0">
      <protection locked="0"/>
    </xf>
    <xf numFmtId="191" fontId="37" fillId="0" borderId="0">
      <protection locked="0"/>
    </xf>
    <xf numFmtId="191" fontId="37" fillId="0" borderId="0">
      <protection locked="0"/>
    </xf>
    <xf numFmtId="11" fontId="2" fillId="0" borderId="0" applyFont="0" applyFill="0" applyBorder="0" applyAlignment="0" applyProtection="0"/>
    <xf numFmtId="0" fontId="38" fillId="2" borderId="0" applyNumberFormat="0" applyBorder="0" applyAlignment="0" applyProtection="0"/>
    <xf numFmtId="38" fontId="39" fillId="19" borderId="0" applyNumberFormat="0" applyBorder="0" applyAlignment="0" applyProtection="0"/>
    <xf numFmtId="38" fontId="39" fillId="24" borderId="0" applyNumberFormat="0" applyBorder="0" applyAlignment="0" applyProtection="0"/>
    <xf numFmtId="38" fontId="39" fillId="24" borderId="0" applyNumberFormat="0" applyBorder="0" applyAlignment="0" applyProtection="0"/>
    <xf numFmtId="38" fontId="39" fillId="24" borderId="0" applyNumberFormat="0" applyBorder="0" applyAlignment="0" applyProtection="0"/>
    <xf numFmtId="191" fontId="40" fillId="0" borderId="0">
      <protection locked="0"/>
    </xf>
    <xf numFmtId="37" fontId="41" fillId="25" borderId="7" applyBorder="0">
      <alignment horizontal="left" vertical="center" indent="1"/>
    </xf>
    <xf numFmtId="37" fontId="42" fillId="24" borderId="13" applyFill="0">
      <alignment vertical="center"/>
    </xf>
    <xf numFmtId="0" fontId="42" fillId="26" borderId="14" applyNumberFormat="0">
      <alignment horizontal="left" vertical="top" indent="1"/>
    </xf>
    <xf numFmtId="0" fontId="43" fillId="0" borderId="13" applyNumberFormat="0" applyAlignment="0" applyProtection="0">
      <alignment horizontal="left" vertical="center"/>
    </xf>
    <xf numFmtId="0" fontId="43" fillId="0" borderId="13" applyNumberFormat="0" applyAlignment="0" applyProtection="0">
      <alignment horizontal="left" vertical="center"/>
    </xf>
    <xf numFmtId="0" fontId="43" fillId="0" borderId="13" applyNumberFormat="0" applyAlignment="0" applyProtection="0">
      <alignment horizontal="left" vertical="center"/>
    </xf>
    <xf numFmtId="0" fontId="42" fillId="19" borderId="0" applyBorder="0">
      <alignment horizontal="left" vertical="center" indent="1"/>
    </xf>
    <xf numFmtId="0" fontId="43" fillId="0" borderId="3">
      <alignment horizontal="left" vertical="center"/>
    </xf>
    <xf numFmtId="0" fontId="43" fillId="0" borderId="3">
      <alignment horizontal="left" vertical="center"/>
    </xf>
    <xf numFmtId="0" fontId="43" fillId="0" borderId="3">
      <alignment horizontal="left" vertical="center"/>
    </xf>
    <xf numFmtId="0" fontId="42" fillId="0" borderId="14" applyNumberFormat="0" applyFill="0">
      <alignment horizontal="centerContinuous" vertical="top"/>
    </xf>
    <xf numFmtId="0" fontId="44" fillId="19" borderId="15" applyNumberFormat="0" applyBorder="0">
      <alignment horizontal="left" vertical="center" indent="1"/>
    </xf>
    <xf numFmtId="192" fontId="45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193" fontId="34" fillId="0" borderId="0" applyFill="0" applyBorder="0" applyAlignment="0" applyProtection="0"/>
    <xf numFmtId="10" fontId="39" fillId="19" borderId="6" applyNumberFormat="0" applyBorder="0" applyAlignment="0" applyProtection="0"/>
    <xf numFmtId="10" fontId="39" fillId="27" borderId="6" applyNumberFormat="0" applyBorder="0" applyAlignment="0" applyProtection="0"/>
    <xf numFmtId="10" fontId="39" fillId="27" borderId="6" applyNumberFormat="0" applyBorder="0" applyAlignment="0" applyProtection="0"/>
    <xf numFmtId="10" fontId="39" fillId="27" borderId="6" applyNumberFormat="0" applyBorder="0" applyAlignment="0" applyProtection="0"/>
    <xf numFmtId="194" fontId="48" fillId="0" borderId="0"/>
    <xf numFmtId="42" fontId="49" fillId="0" borderId="0" applyFont="0" applyFill="0" applyBorder="0" applyAlignment="0" applyProtection="0"/>
    <xf numFmtId="42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71" fontId="2" fillId="0" borderId="0" applyFill="0" applyBorder="0" applyAlignment="0"/>
    <xf numFmtId="172" fontId="24" fillId="0" borderId="0" applyFill="0" applyBorder="0" applyAlignment="0"/>
    <xf numFmtId="171" fontId="2" fillId="0" borderId="0" applyFill="0" applyBorder="0" applyAlignment="0"/>
    <xf numFmtId="175" fontId="2" fillId="0" borderId="0" applyFill="0" applyBorder="0" applyAlignment="0"/>
    <xf numFmtId="172" fontId="24" fillId="0" borderId="0" applyFill="0" applyBorder="0" applyAlignment="0"/>
    <xf numFmtId="4" fontId="34" fillId="0" borderId="0" applyFont="0" applyFill="0" applyBorder="0" applyAlignment="0" applyProtection="0"/>
    <xf numFmtId="38" fontId="48" fillId="0" borderId="0"/>
    <xf numFmtId="166" fontId="48" fillId="0" borderId="0"/>
    <xf numFmtId="40" fontId="48" fillId="0" borderId="0"/>
    <xf numFmtId="0" fontId="50" fillId="0" borderId="14"/>
    <xf numFmtId="37" fontId="51" fillId="0" borderId="0"/>
    <xf numFmtId="0" fontId="52" fillId="24" borderId="0">
      <alignment horizontal="left" indent="1"/>
    </xf>
    <xf numFmtId="195" fontId="53" fillId="0" borderId="0"/>
    <xf numFmtId="196" fontId="2" fillId="0" borderId="0"/>
    <xf numFmtId="196" fontId="2" fillId="0" borderId="0"/>
    <xf numFmtId="19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54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7" fillId="0" borderId="0" applyFont="0" applyFill="0" applyAlignment="0" applyProtection="0"/>
    <xf numFmtId="0" fontId="2" fillId="0" borderId="0"/>
    <xf numFmtId="0" fontId="55" fillId="0" borderId="0"/>
    <xf numFmtId="0" fontId="2" fillId="0" borderId="0"/>
    <xf numFmtId="0" fontId="56" fillId="0" borderId="0"/>
    <xf numFmtId="0" fontId="56" fillId="0" borderId="0"/>
    <xf numFmtId="0" fontId="17" fillId="0" borderId="0"/>
    <xf numFmtId="0" fontId="1" fillId="0" borderId="0"/>
    <xf numFmtId="39" fontId="34" fillId="0" borderId="0" applyFont="0" applyFill="0" applyBorder="0" applyAlignment="0" applyProtection="0"/>
    <xf numFmtId="0" fontId="1" fillId="0" borderId="0"/>
    <xf numFmtId="0" fontId="1" fillId="0" borderId="0"/>
    <xf numFmtId="0" fontId="17" fillId="0" borderId="0"/>
    <xf numFmtId="39" fontId="34" fillId="0" borderId="0" applyFont="0" applyFill="0" applyBorder="0" applyAlignment="0" applyProtection="0"/>
    <xf numFmtId="0" fontId="15" fillId="0" borderId="0"/>
    <xf numFmtId="0" fontId="8" fillId="0" borderId="0"/>
    <xf numFmtId="0" fontId="2" fillId="0" borderId="0"/>
    <xf numFmtId="0" fontId="2" fillId="0" borderId="0"/>
    <xf numFmtId="0" fontId="56" fillId="0" borderId="0"/>
    <xf numFmtId="0" fontId="27" fillId="0" borderId="0"/>
    <xf numFmtId="0" fontId="2" fillId="0" borderId="0"/>
    <xf numFmtId="0" fontId="1" fillId="0" borderId="0"/>
    <xf numFmtId="0" fontId="2" fillId="0" borderId="0"/>
    <xf numFmtId="0" fontId="57" fillId="0" borderId="0"/>
    <xf numFmtId="0" fontId="35" fillId="0" borderId="0" applyBorder="0"/>
    <xf numFmtId="37" fontId="58" fillId="0" borderId="0" applyNumberFormat="0" applyFill="0" applyBorder="0" applyProtection="0">
      <alignment horizontal="left" vertical="center" wrapText="1"/>
    </xf>
    <xf numFmtId="0" fontId="59" fillId="19" borderId="0"/>
    <xf numFmtId="197" fontId="25" fillId="0" borderId="0"/>
    <xf numFmtId="174" fontId="25" fillId="0" borderId="0" applyFont="0" applyFill="0" applyBorder="0" applyAlignment="0" applyProtection="0"/>
    <xf numFmtId="198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199" fontId="60" fillId="0" borderId="0">
      <protection locked="0"/>
    </xf>
    <xf numFmtId="200" fontId="61" fillId="0" borderId="16" applyFill="0" applyBorder="0" applyProtection="0">
      <alignment vertical="center"/>
    </xf>
    <xf numFmtId="171" fontId="2" fillId="0" borderId="0" applyFill="0" applyBorder="0" applyAlignment="0"/>
    <xf numFmtId="172" fontId="24" fillId="0" borderId="0" applyFill="0" applyBorder="0" applyAlignment="0"/>
    <xf numFmtId="171" fontId="2" fillId="0" borderId="0" applyFill="0" applyBorder="0" applyAlignment="0"/>
    <xf numFmtId="175" fontId="2" fillId="0" borderId="0" applyFill="0" applyBorder="0" applyAlignment="0"/>
    <xf numFmtId="172" fontId="24" fillId="0" borderId="0" applyFill="0" applyBorder="0" applyAlignment="0"/>
    <xf numFmtId="10" fontId="34" fillId="0" borderId="0" applyFont="0" applyFill="0" applyBorder="0" applyAlignment="0" applyProtection="0"/>
    <xf numFmtId="0" fontId="62" fillId="20" borderId="0">
      <alignment horizontal="left" indent="1"/>
    </xf>
    <xf numFmtId="4" fontId="39" fillId="28" borderId="17" applyNumberFormat="0" applyProtection="0">
      <alignment vertical="center"/>
    </xf>
    <xf numFmtId="4" fontId="63" fillId="29" borderId="17" applyNumberFormat="0" applyProtection="0">
      <alignment vertical="center"/>
    </xf>
    <xf numFmtId="4" fontId="39" fillId="29" borderId="17" applyNumberFormat="0" applyProtection="0">
      <alignment horizontal="left" vertical="center" indent="1"/>
    </xf>
    <xf numFmtId="0" fontId="64" fillId="28" borderId="18" applyNumberFormat="0" applyProtection="0">
      <alignment horizontal="left" vertical="top" indent="1"/>
    </xf>
    <xf numFmtId="4" fontId="39" fillId="30" borderId="17" applyNumberFormat="0" applyProtection="0">
      <alignment horizontal="left" vertical="center" indent="1"/>
    </xf>
    <xf numFmtId="4" fontId="39" fillId="31" borderId="17" applyNumberFormat="0" applyProtection="0">
      <alignment horizontal="right" vertical="center"/>
    </xf>
    <xf numFmtId="4" fontId="39" fillId="32" borderId="17" applyNumberFormat="0" applyProtection="0">
      <alignment horizontal="right" vertical="center"/>
    </xf>
    <xf numFmtId="4" fontId="39" fillId="33" borderId="19" applyNumberFormat="0" applyProtection="0">
      <alignment horizontal="right" vertical="center"/>
    </xf>
    <xf numFmtId="4" fontId="39" fillId="34" borderId="17" applyNumberFormat="0" applyProtection="0">
      <alignment horizontal="right" vertical="center"/>
    </xf>
    <xf numFmtId="4" fontId="39" fillId="35" borderId="17" applyNumberFormat="0" applyProtection="0">
      <alignment horizontal="right" vertical="center"/>
    </xf>
    <xf numFmtId="4" fontId="39" fillId="36" borderId="17" applyNumberFormat="0" applyProtection="0">
      <alignment horizontal="right" vertical="center"/>
    </xf>
    <xf numFmtId="4" fontId="39" fillId="37" borderId="17" applyNumberFormat="0" applyProtection="0">
      <alignment horizontal="right" vertical="center"/>
    </xf>
    <xf numFmtId="4" fontId="39" fillId="38" borderId="17" applyNumberFormat="0" applyProtection="0">
      <alignment horizontal="right" vertical="center"/>
    </xf>
    <xf numFmtId="4" fontId="39" fillId="39" borderId="17" applyNumberFormat="0" applyProtection="0">
      <alignment horizontal="right" vertical="center"/>
    </xf>
    <xf numFmtId="4" fontId="39" fillId="40" borderId="19" applyNumberFormat="0" applyProtection="0">
      <alignment horizontal="left" vertical="center" indent="1"/>
    </xf>
    <xf numFmtId="4" fontId="2" fillId="41" borderId="19" applyNumberFormat="0" applyProtection="0">
      <alignment horizontal="left" vertical="center" indent="1"/>
    </xf>
    <xf numFmtId="4" fontId="2" fillId="41" borderId="19" applyNumberFormat="0" applyProtection="0">
      <alignment horizontal="left" vertical="center" indent="1"/>
    </xf>
    <xf numFmtId="4" fontId="39" fillId="42" borderId="17" applyNumberFormat="0" applyProtection="0">
      <alignment horizontal="right" vertical="center"/>
    </xf>
    <xf numFmtId="4" fontId="39" fillId="43" borderId="19" applyNumberFormat="0" applyProtection="0">
      <alignment horizontal="left" vertical="center" indent="1"/>
    </xf>
    <xf numFmtId="4" fontId="39" fillId="42" borderId="19" applyNumberFormat="0" applyProtection="0">
      <alignment horizontal="left" vertical="center" indent="1"/>
    </xf>
    <xf numFmtId="0" fontId="39" fillId="44" borderId="17" applyNumberFormat="0" applyProtection="0">
      <alignment horizontal="left" vertical="center" indent="1"/>
    </xf>
    <xf numFmtId="0" fontId="39" fillId="41" borderId="18" applyNumberFormat="0" applyProtection="0">
      <alignment horizontal="left" vertical="top" indent="1"/>
    </xf>
    <xf numFmtId="0" fontId="39" fillId="45" borderId="17" applyNumberFormat="0" applyProtection="0">
      <alignment horizontal="left" vertical="center" indent="1"/>
    </xf>
    <xf numFmtId="0" fontId="39" fillId="42" borderId="18" applyNumberFormat="0" applyProtection="0">
      <alignment horizontal="left" vertical="top" indent="1"/>
    </xf>
    <xf numFmtId="0" fontId="39" fillId="46" borderId="17" applyNumberFormat="0" applyProtection="0">
      <alignment horizontal="left" vertical="center" indent="1"/>
    </xf>
    <xf numFmtId="0" fontId="39" fillId="46" borderId="18" applyNumberFormat="0" applyProtection="0">
      <alignment horizontal="left" vertical="top" indent="1"/>
    </xf>
    <xf numFmtId="0" fontId="39" fillId="43" borderId="17" applyNumberFormat="0" applyProtection="0">
      <alignment horizontal="left" vertical="center" indent="1"/>
    </xf>
    <xf numFmtId="0" fontId="39" fillId="43" borderId="18" applyNumberFormat="0" applyProtection="0">
      <alignment horizontal="left" vertical="top" indent="1"/>
    </xf>
    <xf numFmtId="0" fontId="39" fillId="47" borderId="20" applyNumberFormat="0">
      <protection locked="0"/>
    </xf>
    <xf numFmtId="0" fontId="65" fillId="41" borderId="21" applyBorder="0"/>
    <xf numFmtId="4" fontId="66" fillId="48" borderId="18" applyNumberFormat="0" applyProtection="0">
      <alignment vertical="center"/>
    </xf>
    <xf numFmtId="4" fontId="63" fillId="27" borderId="6" applyNumberFormat="0" applyProtection="0">
      <alignment vertical="center"/>
    </xf>
    <xf numFmtId="4" fontId="66" fillId="44" borderId="18" applyNumberFormat="0" applyProtection="0">
      <alignment horizontal="left" vertical="center" indent="1"/>
    </xf>
    <xf numFmtId="0" fontId="66" fillId="48" borderId="18" applyNumberFormat="0" applyProtection="0">
      <alignment horizontal="left" vertical="top" indent="1"/>
    </xf>
    <xf numFmtId="4" fontId="39" fillId="0" borderId="17" applyNumberFormat="0" applyProtection="0">
      <alignment horizontal="right" vertical="center"/>
    </xf>
    <xf numFmtId="4" fontId="63" fillId="19" borderId="17" applyNumberFormat="0" applyProtection="0">
      <alignment horizontal="right" vertical="center"/>
    </xf>
    <xf numFmtId="4" fontId="39" fillId="30" borderId="17" applyNumberFormat="0" applyProtection="0">
      <alignment horizontal="left" vertical="center" indent="1"/>
    </xf>
    <xf numFmtId="0" fontId="66" fillId="42" borderId="18" applyNumberFormat="0" applyProtection="0">
      <alignment horizontal="left" vertical="top" indent="1"/>
    </xf>
    <xf numFmtId="4" fontId="67" fillId="49" borderId="19" applyNumberFormat="0" applyProtection="0">
      <alignment horizontal="left" vertical="center" indent="1"/>
    </xf>
    <xf numFmtId="0" fontId="39" fillId="50" borderId="6"/>
    <xf numFmtId="4" fontId="68" fillId="47" borderId="17" applyNumberFormat="0" applyProtection="0">
      <alignment horizontal="right" vertical="center"/>
    </xf>
    <xf numFmtId="0" fontId="69" fillId="0" borderId="0" applyNumberFormat="0" applyFill="0" applyBorder="0" applyAlignment="0" applyProtection="0"/>
    <xf numFmtId="0" fontId="70" fillId="0" borderId="22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ont="0" applyFill="0" applyBorder="0" applyProtection="0">
      <alignment horizontal="right"/>
    </xf>
    <xf numFmtId="14" fontId="2" fillId="0" borderId="0" applyFont="0" applyFill="0" applyBorder="0" applyAlignment="0" applyProtection="0"/>
    <xf numFmtId="0" fontId="2" fillId="0" borderId="0" applyNumberFormat="0" applyFont="0" applyFill="0" applyBorder="0" applyProtection="0">
      <alignment horizontal="right"/>
    </xf>
    <xf numFmtId="14" fontId="2" fillId="0" borderId="0" applyFont="0" applyFill="0" applyBorder="0" applyAlignment="0" applyProtection="0"/>
    <xf numFmtId="0" fontId="71" fillId="0" borderId="0" applyNumberFormat="0" applyFill="0" applyBorder="0" applyProtection="0">
      <alignment horizontal="left"/>
    </xf>
    <xf numFmtId="8" fontId="71" fillId="0" borderId="0" applyFill="0" applyBorder="0" applyAlignment="0" applyProtection="0"/>
    <xf numFmtId="0" fontId="72" fillId="0" borderId="0" applyNumberFormat="0" applyFill="0" applyBorder="0" applyAlignment="0" applyProtection="0"/>
    <xf numFmtId="191" fontId="40" fillId="0" borderId="0">
      <protection locked="0"/>
    </xf>
    <xf numFmtId="191" fontId="40" fillId="0" borderId="0">
      <protection locked="0"/>
    </xf>
    <xf numFmtId="0" fontId="73" fillId="20" borderId="0" applyBorder="0">
      <alignment horizontal="left" vertical="center" indent="1"/>
    </xf>
    <xf numFmtId="49" fontId="17" fillId="0" borderId="0" applyFill="0" applyBorder="0" applyAlignment="0"/>
    <xf numFmtId="201" fontId="2" fillId="0" borderId="0" applyFill="0" applyBorder="0" applyAlignment="0"/>
    <xf numFmtId="202" fontId="2" fillId="0" borderId="0" applyFill="0" applyBorder="0" applyAlignment="0"/>
    <xf numFmtId="195" fontId="34" fillId="0" borderId="0" applyFont="0" applyFill="0" applyBorder="0" applyAlignment="0" applyProtection="0"/>
    <xf numFmtId="178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207" fontId="35" fillId="0" borderId="0" applyFont="0" applyFill="0" applyBorder="0" applyAlignment="0" applyProtection="0"/>
    <xf numFmtId="37" fontId="34" fillId="0" borderId="0" applyFill="0" applyBorder="0" applyAlignment="0" applyProtection="0"/>
    <xf numFmtId="208" fontId="74" fillId="0" borderId="23">
      <alignment horizontal="center" vertical="center"/>
    </xf>
  </cellStyleXfs>
  <cellXfs count="73">
    <xf numFmtId="0" fontId="0" fillId="0" borderId="0" xfId="0"/>
    <xf numFmtId="0" fontId="3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3" fillId="0" borderId="0" xfId="3" applyFont="1" applyAlignment="1">
      <alignment vertical="center"/>
    </xf>
    <xf numFmtId="10" fontId="4" fillId="0" borderId="0" xfId="3" applyNumberFormat="1" applyFont="1" applyAlignment="1">
      <alignment vertical="center"/>
    </xf>
    <xf numFmtId="164" fontId="4" fillId="0" borderId="0" xfId="3" applyNumberFormat="1" applyFont="1" applyAlignment="1">
      <alignment vertical="center"/>
    </xf>
    <xf numFmtId="0" fontId="4" fillId="0" borderId="0" xfId="3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6" fillId="0" borderId="0" xfId="3" applyFont="1" applyAlignment="1">
      <alignment horizontal="left" vertical="center"/>
    </xf>
    <xf numFmtId="0" fontId="4" fillId="0" borderId="0" xfId="3" applyFont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0" fontId="3" fillId="0" borderId="3" xfId="3" applyFont="1" applyBorder="1" applyAlignment="1">
      <alignment horizontal="center" vertical="center"/>
    </xf>
    <xf numFmtId="0" fontId="3" fillId="0" borderId="4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4" fillId="0" borderId="7" xfId="3" applyFont="1" applyBorder="1" applyAlignment="1">
      <alignment vertical="center"/>
    </xf>
    <xf numFmtId="165" fontId="4" fillId="0" borderId="8" xfId="1" applyNumberFormat="1" applyFont="1" applyBorder="1" applyAlignment="1">
      <alignment vertical="center"/>
    </xf>
    <xf numFmtId="165" fontId="4" fillId="0" borderId="1" xfId="1" applyNumberFormat="1" applyFont="1" applyBorder="1" applyAlignment="1">
      <alignment vertical="center"/>
    </xf>
    <xf numFmtId="165" fontId="4" fillId="0" borderId="9" xfId="1" applyNumberFormat="1" applyFont="1" applyBorder="1" applyAlignment="1">
      <alignment vertical="center"/>
    </xf>
    <xf numFmtId="165" fontId="4" fillId="0" borderId="5" xfId="1" applyNumberFormat="1" applyFont="1" applyBorder="1" applyAlignment="1">
      <alignment vertical="center"/>
    </xf>
    <xf numFmtId="9" fontId="4" fillId="0" borderId="0" xfId="2" applyFont="1" applyAlignment="1">
      <alignment vertical="center"/>
    </xf>
    <xf numFmtId="165" fontId="4" fillId="0" borderId="7" xfId="1" applyNumberFormat="1" applyFont="1" applyBorder="1" applyAlignment="1">
      <alignment vertical="center"/>
    </xf>
    <xf numFmtId="165" fontId="4" fillId="0" borderId="10" xfId="1" applyNumberFormat="1" applyFont="1" applyBorder="1" applyAlignment="1">
      <alignment vertical="center"/>
    </xf>
    <xf numFmtId="165" fontId="4" fillId="0" borderId="0" xfId="3" applyNumberFormat="1" applyFont="1" applyAlignment="1">
      <alignment vertical="center"/>
    </xf>
    <xf numFmtId="10" fontId="4" fillId="0" borderId="0" xfId="2" applyNumberFormat="1" applyFont="1" applyAlignment="1">
      <alignment vertical="center"/>
    </xf>
    <xf numFmtId="0" fontId="7" fillId="0" borderId="7" xfId="3" applyFont="1" applyBorder="1" applyAlignment="1">
      <alignment vertical="center"/>
    </xf>
    <xf numFmtId="165" fontId="7" fillId="0" borderId="8" xfId="1" applyNumberFormat="1" applyFont="1" applyBorder="1" applyAlignment="1">
      <alignment vertical="center"/>
    </xf>
    <xf numFmtId="165" fontId="7" fillId="0" borderId="1" xfId="1" applyNumberFormat="1" applyFont="1" applyBorder="1" applyAlignment="1">
      <alignment vertical="center"/>
    </xf>
    <xf numFmtId="0" fontId="7" fillId="0" borderId="0" xfId="3" applyFont="1" applyAlignment="1">
      <alignment vertical="center"/>
    </xf>
    <xf numFmtId="166" fontId="7" fillId="0" borderId="0" xfId="3" applyNumberFormat="1" applyFont="1" applyAlignment="1">
      <alignment vertical="center"/>
    </xf>
    <xf numFmtId="1" fontId="4" fillId="0" borderId="0" xfId="3" applyNumberFormat="1" applyFont="1" applyAlignment="1">
      <alignment vertical="center"/>
    </xf>
    <xf numFmtId="0" fontId="7" fillId="0" borderId="6" xfId="3" applyFont="1" applyFill="1" applyBorder="1" applyAlignment="1">
      <alignment vertical="center"/>
    </xf>
    <xf numFmtId="165" fontId="7" fillId="0" borderId="2" xfId="1" applyNumberFormat="1" applyFont="1" applyFill="1" applyBorder="1" applyAlignment="1">
      <alignment vertical="center"/>
    </xf>
    <xf numFmtId="165" fontId="7" fillId="0" borderId="6" xfId="1" applyNumberFormat="1" applyFont="1" applyFill="1" applyBorder="1" applyAlignment="1">
      <alignment vertical="center"/>
    </xf>
    <xf numFmtId="0" fontId="7" fillId="0" borderId="0" xfId="3" applyFont="1" applyFill="1" applyAlignment="1">
      <alignment vertical="center"/>
    </xf>
    <xf numFmtId="0" fontId="4" fillId="0" borderId="9" xfId="3" applyFont="1" applyBorder="1" applyAlignment="1">
      <alignment vertical="center"/>
    </xf>
    <xf numFmtId="44" fontId="4" fillId="0" borderId="9" xfId="3" applyNumberFormat="1" applyFont="1" applyBorder="1" applyAlignment="1">
      <alignment vertical="center"/>
    </xf>
    <xf numFmtId="44" fontId="4" fillId="0" borderId="5" xfId="3" applyNumberFormat="1" applyFont="1" applyBorder="1" applyAlignment="1">
      <alignment vertical="center"/>
    </xf>
    <xf numFmtId="44" fontId="4" fillId="0" borderId="0" xfId="3" applyNumberFormat="1" applyFont="1" applyAlignment="1">
      <alignment vertical="center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10" xfId="3" applyFont="1" applyBorder="1" applyAlignment="1">
      <alignment horizontal="center" vertical="center"/>
    </xf>
    <xf numFmtId="0" fontId="4" fillId="0" borderId="10" xfId="3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0" fontId="4" fillId="0" borderId="1" xfId="3" applyFont="1" applyBorder="1" applyAlignment="1">
      <alignment vertical="center"/>
    </xf>
    <xf numFmtId="164" fontId="4" fillId="0" borderId="1" xfId="3" applyNumberFormat="1" applyFont="1" applyBorder="1" applyAlignment="1">
      <alignment vertical="center"/>
    </xf>
    <xf numFmtId="0" fontId="4" fillId="0" borderId="10" xfId="3" applyFont="1" applyBorder="1" applyAlignment="1">
      <alignment vertical="center"/>
    </xf>
    <xf numFmtId="164" fontId="4" fillId="0" borderId="10" xfId="3" applyNumberFormat="1" applyFont="1" applyBorder="1" applyAlignment="1">
      <alignment vertical="center"/>
    </xf>
    <xf numFmtId="0" fontId="4" fillId="0" borderId="5" xfId="3" applyFont="1" applyBorder="1" applyAlignment="1">
      <alignment vertical="center"/>
    </xf>
    <xf numFmtId="164" fontId="4" fillId="0" borderId="5" xfId="3" applyNumberFormat="1" applyFont="1" applyBorder="1" applyAlignment="1">
      <alignment vertical="center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165" fontId="4" fillId="0" borderId="6" xfId="1" applyNumberFormat="1" applyFont="1" applyBorder="1" applyAlignment="1">
      <alignment vertical="center"/>
    </xf>
    <xf numFmtId="0" fontId="4" fillId="0" borderId="5" xfId="3" applyFont="1" applyBorder="1" applyAlignment="1">
      <alignment horizontal="center" vertical="center"/>
    </xf>
    <xf numFmtId="165" fontId="4" fillId="0" borderId="6" xfId="1" applyNumberFormat="1" applyFont="1" applyBorder="1"/>
    <xf numFmtId="43" fontId="4" fillId="0" borderId="0" xfId="3" applyNumberFormat="1" applyFont="1" applyAlignment="1">
      <alignment vertical="center"/>
    </xf>
    <xf numFmtId="0" fontId="4" fillId="0" borderId="6" xfId="3" applyFont="1" applyBorder="1" applyAlignment="1">
      <alignment vertical="center"/>
    </xf>
    <xf numFmtId="165" fontId="4" fillId="0" borderId="6" xfId="3" applyNumberFormat="1" applyFont="1" applyBorder="1" applyAlignment="1">
      <alignment vertical="center"/>
    </xf>
    <xf numFmtId="2" fontId="4" fillId="0" borderId="0" xfId="3" applyNumberFormat="1" applyFont="1" applyAlignment="1">
      <alignment vertical="center"/>
    </xf>
    <xf numFmtId="2" fontId="4" fillId="0" borderId="6" xfId="3" applyNumberFormat="1" applyFont="1" applyBorder="1" applyAlignment="1">
      <alignment vertical="center"/>
    </xf>
    <xf numFmtId="0" fontId="10" fillId="0" borderId="0" xfId="0" applyFont="1"/>
    <xf numFmtId="167" fontId="11" fillId="0" borderId="0" xfId="0" applyNumberFormat="1" applyFont="1"/>
    <xf numFmtId="10" fontId="11" fillId="0" borderId="0" xfId="0" applyNumberFormat="1" applyFont="1"/>
    <xf numFmtId="10" fontId="11" fillId="0" borderId="0" xfId="2" applyNumberFormat="1" applyFont="1"/>
    <xf numFmtId="3" fontId="12" fillId="0" borderId="0" xfId="0" applyNumberFormat="1" applyFont="1" applyBorder="1" applyAlignment="1">
      <alignment horizontal="right" vertical="top" wrapText="1"/>
    </xf>
    <xf numFmtId="168" fontId="4" fillId="0" borderId="0" xfId="3" applyNumberFormat="1" applyFont="1" applyAlignment="1">
      <alignment vertical="center"/>
    </xf>
    <xf numFmtId="0" fontId="13" fillId="0" borderId="0" xfId="0" applyFont="1"/>
    <xf numFmtId="0" fontId="14" fillId="0" borderId="0" xfId="0" applyFont="1"/>
  </cellXfs>
  <cellStyles count="362">
    <cellStyle name="%" xfId="4"/>
    <cellStyle name="%_Form 3CD Dt 09092009v1" xfId="5"/>
    <cellStyle name="_Additions 010406-310307" xfId="6"/>
    <cellStyle name="_Additions 010406-310307_Form 3CD Dt 09092009v1" xfId="7"/>
    <cellStyle name="_Annexure-II- Form 3CD" xfId="8"/>
    <cellStyle name="_R-Other Current Assets" xfId="9"/>
    <cellStyle name="_Sep 09" xfId="10"/>
    <cellStyle name="_Sep 09_Discounted Cash Flow-FY11-FY15" xfId="11"/>
    <cellStyle name="_Tax Audit Report V1" xfId="12"/>
    <cellStyle name="=C:\WINNT\SYSTEM32\COMMAND.COM" xfId="13"/>
    <cellStyle name="=C:\WINNT\SYSTEM32\COMMAND.COM 2" xfId="14"/>
    <cellStyle name="0,0_x000d__x000a_NA_x000d__x000a_" xfId="15"/>
    <cellStyle name="Accent1 - 20%" xfId="16"/>
    <cellStyle name="Accent1 - 40%" xfId="17"/>
    <cellStyle name="Accent1 - 60%" xfId="18"/>
    <cellStyle name="Accent2 - 20%" xfId="19"/>
    <cellStyle name="Accent2 - 40%" xfId="20"/>
    <cellStyle name="Accent2 - 60%" xfId="21"/>
    <cellStyle name="Accent2 2" xfId="22"/>
    <cellStyle name="Accent3 - 20%" xfId="23"/>
    <cellStyle name="Accent3 - 40%" xfId="24"/>
    <cellStyle name="Accent3 - 60%" xfId="25"/>
    <cellStyle name="Accent4 - 20%" xfId="26"/>
    <cellStyle name="Accent4 - 40%" xfId="27"/>
    <cellStyle name="Accent4 - 60%" xfId="28"/>
    <cellStyle name="Accent5 - 20%" xfId="29"/>
    <cellStyle name="Accent5 - 40%" xfId="30"/>
    <cellStyle name="Accent5 - 60%" xfId="31"/>
    <cellStyle name="Accent6 - 20%" xfId="32"/>
    <cellStyle name="Accent6 - 40%" xfId="33"/>
    <cellStyle name="Accent6 - 60%" xfId="34"/>
    <cellStyle name="amount" xfId="35"/>
    <cellStyle name="ArtNr" xfId="36"/>
    <cellStyle name="Body" xfId="37"/>
    <cellStyle name="Body text" xfId="38"/>
    <cellStyle name="Calc Currency (0)" xfId="39"/>
    <cellStyle name="Calc Currency (2)" xfId="40"/>
    <cellStyle name="Calc Percent (0)" xfId="41"/>
    <cellStyle name="Calc Percent (1)" xfId="42"/>
    <cellStyle name="Calc Percent (2)" xfId="43"/>
    <cellStyle name="Calc Units (0)" xfId="44"/>
    <cellStyle name="Calc Units (1)" xfId="45"/>
    <cellStyle name="Calc Units (2)" xfId="46"/>
    <cellStyle name="category" xfId="47"/>
    <cellStyle name="Comma" xfId="1" builtinId="3"/>
    <cellStyle name="Comma [0] 2" xfId="48"/>
    <cellStyle name="Comma [0] 2 2" xfId="49"/>
    <cellStyle name="Comma [0] 2 3" xfId="50"/>
    <cellStyle name="Comma [0] 2 3 2" xfId="51"/>
    <cellStyle name="Comma [0] 2 4" xfId="52"/>
    <cellStyle name="Comma [0] 3" xfId="53"/>
    <cellStyle name="Comma [0] 3 2" xfId="54"/>
    <cellStyle name="Comma [0] 3 3" xfId="55"/>
    <cellStyle name="Comma [0] 3 3 2" xfId="56"/>
    <cellStyle name="Comma [0] 3 4" xfId="57"/>
    <cellStyle name="Comma [0] 4" xfId="58"/>
    <cellStyle name="Comma [0] 4 2" xfId="59"/>
    <cellStyle name="Comma [0] 4 3" xfId="60"/>
    <cellStyle name="Comma [0] 4 4" xfId="61"/>
    <cellStyle name="Comma [0] 4_Discounted Cash Flow-FY11-FY15" xfId="62"/>
    <cellStyle name="Comma [0] 5" xfId="63"/>
    <cellStyle name="Comma [0] 5 2" xfId="64"/>
    <cellStyle name="Comma [0] 6" xfId="65"/>
    <cellStyle name="Comma [0] 7" xfId="66"/>
    <cellStyle name="Comma [0] 7 2" xfId="67"/>
    <cellStyle name="Comma [0] 7 3" xfId="68"/>
    <cellStyle name="Comma [0] 8" xfId="69"/>
    <cellStyle name="Comma [0] 9" xfId="70"/>
    <cellStyle name="Comma [0] 9 2" xfId="71"/>
    <cellStyle name="Comma [00]" xfId="72"/>
    <cellStyle name="Comma 10" xfId="73"/>
    <cellStyle name="Comma 10 2" xfId="74"/>
    <cellStyle name="Comma 11" xfId="75"/>
    <cellStyle name="Comma 11 2" xfId="76"/>
    <cellStyle name="Comma 12" xfId="77"/>
    <cellStyle name="Comma 12 2" xfId="78"/>
    <cellStyle name="Comma 13" xfId="79"/>
    <cellStyle name="Comma 14" xfId="80"/>
    <cellStyle name="Comma 15" xfId="81"/>
    <cellStyle name="Comma 2" xfId="82"/>
    <cellStyle name="Comma 2 2" xfId="83"/>
    <cellStyle name="Comma 2 2 2" xfId="84"/>
    <cellStyle name="Comma 2 2 3" xfId="85"/>
    <cellStyle name="Comma 2 2 4" xfId="86"/>
    <cellStyle name="Comma 2 3" xfId="87"/>
    <cellStyle name="Comma 2 3 2" xfId="88"/>
    <cellStyle name="Comma 2 3 3" xfId="89"/>
    <cellStyle name="Comma 2 4" xfId="90"/>
    <cellStyle name="Comma 2 4 2" xfId="91"/>
    <cellStyle name="Comma 2 5" xfId="92"/>
    <cellStyle name="Comma 3" xfId="93"/>
    <cellStyle name="Comma 3 2" xfId="94"/>
    <cellStyle name="Comma 3 2 2" xfId="95"/>
    <cellStyle name="Comma 3 3" xfId="96"/>
    <cellStyle name="Comma 3 3 2" xfId="97"/>
    <cellStyle name="Comma 3_Discounted Cash Flow-FY11-FY15" xfId="98"/>
    <cellStyle name="Comma 4" xfId="99"/>
    <cellStyle name="Comma 4 2" xfId="100"/>
    <cellStyle name="Comma 4 3" xfId="101"/>
    <cellStyle name="Comma 4_Discounted Cash Flow-FY11-FY15" xfId="102"/>
    <cellStyle name="Comma 5" xfId="103"/>
    <cellStyle name="Comma 5 2" xfId="104"/>
    <cellStyle name="Comma 5 3" xfId="105"/>
    <cellStyle name="Comma 5 3 2" xfId="106"/>
    <cellStyle name="Comma 5 4" xfId="107"/>
    <cellStyle name="Comma 5_Discounted Cash Flow-FY11-FY15" xfId="108"/>
    <cellStyle name="Comma 6" xfId="109"/>
    <cellStyle name="Comma 6 2" xfId="110"/>
    <cellStyle name="Comma 6 3" xfId="111"/>
    <cellStyle name="Comma 6_Discounted Cash Flow-FY11-FY15" xfId="112"/>
    <cellStyle name="Comma 7" xfId="113"/>
    <cellStyle name="Comma 7 2" xfId="114"/>
    <cellStyle name="Comma 7 3" xfId="115"/>
    <cellStyle name="Comma 7_Discounted Cash Flow-FY11-FY15" xfId="116"/>
    <cellStyle name="Comma 8" xfId="117"/>
    <cellStyle name="Comma 8 2" xfId="118"/>
    <cellStyle name="Comma 8_Discounted Cash Flow-FY11-FY15" xfId="119"/>
    <cellStyle name="Comma 9" xfId="120"/>
    <cellStyle name="Comma 9 2" xfId="121"/>
    <cellStyle name="COMPS" xfId="122"/>
    <cellStyle name="Currency $" xfId="123"/>
    <cellStyle name="Currency [00]" xfId="124"/>
    <cellStyle name="Currency 2" xfId="125"/>
    <cellStyle name="Currency 2 2" xfId="126"/>
    <cellStyle name="Currency 3" xfId="127"/>
    <cellStyle name="Currency 4" xfId="128"/>
    <cellStyle name="Currency 5" xfId="129"/>
    <cellStyle name="DATA_ENT" xfId="130"/>
    <cellStyle name="Date Short" xfId="131"/>
    <cellStyle name="DateTime" xfId="132"/>
    <cellStyle name="DELTA" xfId="133"/>
    <cellStyle name="Dezimal [0]_laroux" xfId="134"/>
    <cellStyle name="Dezimal_laroux" xfId="135"/>
    <cellStyle name="DOWNFOOT" xfId="136"/>
    <cellStyle name="DOWNFOOT1" xfId="137"/>
    <cellStyle name="Dziesiętny [6]" xfId="138"/>
    <cellStyle name="Dziesiętny_R1-un" xfId="139"/>
    <cellStyle name="Emphasis 1" xfId="140"/>
    <cellStyle name="Emphasis 2" xfId="141"/>
    <cellStyle name="Emphasis 3" xfId="142"/>
    <cellStyle name="Enter Currency (0)" xfId="143"/>
    <cellStyle name="Enter Currency (2)" xfId="144"/>
    <cellStyle name="Enter Units (0)" xfId="145"/>
    <cellStyle name="Enter Units (1)" xfId="146"/>
    <cellStyle name="Enter Units (2)" xfId="147"/>
    <cellStyle name="Euro" xfId="148"/>
    <cellStyle name="F2" xfId="149"/>
    <cellStyle name="F2 2" xfId="150"/>
    <cellStyle name="F3" xfId="151"/>
    <cellStyle name="F3 2" xfId="152"/>
    <cellStyle name="F4" xfId="153"/>
    <cellStyle name="F4 2" xfId="154"/>
    <cellStyle name="F5" xfId="155"/>
    <cellStyle name="F5 2" xfId="156"/>
    <cellStyle name="F6" xfId="157"/>
    <cellStyle name="F6 2" xfId="158"/>
    <cellStyle name="F7" xfId="159"/>
    <cellStyle name="F7 2" xfId="160"/>
    <cellStyle name="F8" xfId="161"/>
    <cellStyle name="F8 2" xfId="162"/>
    <cellStyle name="Float" xfId="163"/>
    <cellStyle name="Good 2" xfId="164"/>
    <cellStyle name="Grey" xfId="165"/>
    <cellStyle name="Grey 2" xfId="166"/>
    <cellStyle name="Grey 3" xfId="167"/>
    <cellStyle name="Grey_Discounted Cash Flow-FY11-FY15" xfId="168"/>
    <cellStyle name="Head" xfId="169"/>
    <cellStyle name="header" xfId="170"/>
    <cellStyle name="Header Total" xfId="171"/>
    <cellStyle name="Header1" xfId="172"/>
    <cellStyle name="Header1 2" xfId="173"/>
    <cellStyle name="Header1 3" xfId="174"/>
    <cellStyle name="Header1_Discounted Cash Flow-FY11-FY15" xfId="175"/>
    <cellStyle name="Header2" xfId="176"/>
    <cellStyle name="Header2 2" xfId="177"/>
    <cellStyle name="Header2 3" xfId="178"/>
    <cellStyle name="Header2_Discounted Cash Flow-FY11-FY15" xfId="179"/>
    <cellStyle name="Header3" xfId="180"/>
    <cellStyle name="Header4" xfId="181"/>
    <cellStyle name="Hide Errors" xfId="182"/>
    <cellStyle name="Hyperlink 2" xfId="183"/>
    <cellStyle name="Hyperlink 3" xfId="184"/>
    <cellStyle name="ilość" xfId="185"/>
    <cellStyle name="Input [yellow]" xfId="186"/>
    <cellStyle name="Input [yellow] 2" xfId="187"/>
    <cellStyle name="Input [yellow] 3" xfId="188"/>
    <cellStyle name="Input [yellow]_Discounted Cash Flow-FY11-FY15" xfId="189"/>
    <cellStyle name="Leading Zero" xfId="190"/>
    <cellStyle name="łfąô [0]_laroux" xfId="191"/>
    <cellStyle name="łfąô[0]_¤u®É˛§°Ę©ú˛Ó" xfId="192"/>
    <cellStyle name="łfąô_¤u®É˛§°Ę©ú˛Ó" xfId="193"/>
    <cellStyle name="Link Currency (0)" xfId="194"/>
    <cellStyle name="Link Currency (2)" xfId="195"/>
    <cellStyle name="Link Units (0)" xfId="196"/>
    <cellStyle name="Link Units (1)" xfId="197"/>
    <cellStyle name="Link Units (2)" xfId="198"/>
    <cellStyle name="mat" xfId="199"/>
    <cellStyle name="Minus (0)" xfId="200"/>
    <cellStyle name="Minus (0.0)" xfId="201"/>
    <cellStyle name="Minus (0.00)" xfId="202"/>
    <cellStyle name="Model" xfId="203"/>
    <cellStyle name="no dec" xfId="204"/>
    <cellStyle name="NonPrint_Heading" xfId="205"/>
    <cellStyle name="Normal" xfId="0" builtinId="0"/>
    <cellStyle name="Normal - Style1" xfId="206"/>
    <cellStyle name="Normal - Style1 2" xfId="207"/>
    <cellStyle name="Normal - Style1 3" xfId="208"/>
    <cellStyle name="Normal - Style1_Discounted Cash Flow-FY11-FY15" xfId="209"/>
    <cellStyle name="Normal 10" xfId="210"/>
    <cellStyle name="Normal 10 2" xfId="211"/>
    <cellStyle name="Normal 11" xfId="212"/>
    <cellStyle name="Normal 12" xfId="213"/>
    <cellStyle name="Normal 13" xfId="214"/>
    <cellStyle name="Normal 14" xfId="215"/>
    <cellStyle name="Normal 15" xfId="216"/>
    <cellStyle name="Normal 16" xfId="217"/>
    <cellStyle name="Normal 17" xfId="218"/>
    <cellStyle name="Normal 18" xfId="219"/>
    <cellStyle name="Normal 19" xfId="220"/>
    <cellStyle name="Normal 2" xfId="221"/>
    <cellStyle name="Normal 2 2" xfId="222"/>
    <cellStyle name="Normal 2 2 2" xfId="223"/>
    <cellStyle name="Normal 2 2 3" xfId="224"/>
    <cellStyle name="Normal 2 2_Discounted Cash Flow-FY11-FY15" xfId="225"/>
    <cellStyle name="Normal 2 3" xfId="226"/>
    <cellStyle name="Normal 2 3 2" xfId="227"/>
    <cellStyle name="Normal 2 4" xfId="228"/>
    <cellStyle name="Normal 2 5" xfId="229"/>
    <cellStyle name="Normal 2_Acumen Fund FBT AY 2009-10 Q4 - Final" xfId="230"/>
    <cellStyle name="Normal 20" xfId="231"/>
    <cellStyle name="Normal 21" xfId="232"/>
    <cellStyle name="Normal 22" xfId="233"/>
    <cellStyle name="Normal 23" xfId="234"/>
    <cellStyle name="Normal 24" xfId="235"/>
    <cellStyle name="Normal 25" xfId="236"/>
    <cellStyle name="Normal 26" xfId="237"/>
    <cellStyle name="Normal 27" xfId="238"/>
    <cellStyle name="Normal 28" xfId="239"/>
    <cellStyle name="Normal 29" xfId="240"/>
    <cellStyle name="Normal 3" xfId="241"/>
    <cellStyle name="Normal 3 2" xfId="242"/>
    <cellStyle name="Normal 3 2 2" xfId="243"/>
    <cellStyle name="Normal 3 3" xfId="244"/>
    <cellStyle name="Normal 3_Discounted Cash Flow-FY11-FY15" xfId="245"/>
    <cellStyle name="Normal 30" xfId="246"/>
    <cellStyle name="Normal 4" xfId="247"/>
    <cellStyle name="Normal 4 2" xfId="248"/>
    <cellStyle name="Normal 4 3" xfId="249"/>
    <cellStyle name="Normal 4_Discounted Cash Flow-FY11-FY15" xfId="250"/>
    <cellStyle name="Normal 5" xfId="251"/>
    <cellStyle name="Normal 5 2" xfId="252"/>
    <cellStyle name="Normal 5_Discounted Cash Flow-FY11-FY15" xfId="253"/>
    <cellStyle name="Normal 6" xfId="254"/>
    <cellStyle name="Normal 7" xfId="255"/>
    <cellStyle name="Normal 7 2" xfId="256"/>
    <cellStyle name="Normal 7_Discounted Cash Flow-FY11-FY15" xfId="257"/>
    <cellStyle name="Normal 8" xfId="258"/>
    <cellStyle name="Normal 9" xfId="259"/>
    <cellStyle name="Normal 9 2" xfId="260"/>
    <cellStyle name="Normal_Discounted Cash Flow-FY11-FY15" xfId="3"/>
    <cellStyle name="normální_laroux" xfId="261"/>
    <cellStyle name="Normalny_12_96" xfId="262"/>
    <cellStyle name="Opisy" xfId="263"/>
    <cellStyle name="paint" xfId="264"/>
    <cellStyle name="Pattern" xfId="265"/>
    <cellStyle name="Percent" xfId="2" builtinId="5"/>
    <cellStyle name="Percent [0]" xfId="266"/>
    <cellStyle name="Percent [00]" xfId="267"/>
    <cellStyle name="Percent [2]" xfId="268"/>
    <cellStyle name="Percent [2] 2" xfId="269"/>
    <cellStyle name="Percent 2" xfId="270"/>
    <cellStyle name="Percent 2 2" xfId="271"/>
    <cellStyle name="Percent 2 2 2" xfId="272"/>
    <cellStyle name="Percent 2 3" xfId="273"/>
    <cellStyle name="Percent 2 3 2" xfId="274"/>
    <cellStyle name="Percent 2 4" xfId="275"/>
    <cellStyle name="Percent 3" xfId="276"/>
    <cellStyle name="Percent 3 2" xfId="277"/>
    <cellStyle name="Percent 3 3" xfId="278"/>
    <cellStyle name="Percent 3 3 2" xfId="279"/>
    <cellStyle name="Percent 3 4" xfId="280"/>
    <cellStyle name="Percent 4" xfId="281"/>
    <cellStyle name="Percent 5" xfId="282"/>
    <cellStyle name="Percent 6" xfId="283"/>
    <cellStyle name="Percent 7" xfId="284"/>
    <cellStyle name="Percent1" xfId="285"/>
    <cellStyle name="pogrubiony" xfId="286"/>
    <cellStyle name="PrePop Currency (0)" xfId="287"/>
    <cellStyle name="PrePop Currency (2)" xfId="288"/>
    <cellStyle name="PrePop Units (0)" xfId="289"/>
    <cellStyle name="PrePop Units (1)" xfId="290"/>
    <cellStyle name="PrePop Units (2)" xfId="291"/>
    <cellStyle name="Procentowy_RUCP-un" xfId="292"/>
    <cellStyle name="Product Title" xfId="293"/>
    <cellStyle name="SAPBEXaggData" xfId="294"/>
    <cellStyle name="SAPBEXaggDataEmph" xfId="295"/>
    <cellStyle name="SAPBEXaggItem" xfId="296"/>
    <cellStyle name="SAPBEXaggItemX" xfId="297"/>
    <cellStyle name="SAPBEXchaText" xfId="298"/>
    <cellStyle name="SAPBEXexcBad7" xfId="299"/>
    <cellStyle name="SAPBEXexcBad8" xfId="300"/>
    <cellStyle name="SAPBEXexcBad9" xfId="301"/>
    <cellStyle name="SAPBEXexcCritical4" xfId="302"/>
    <cellStyle name="SAPBEXexcCritical5" xfId="303"/>
    <cellStyle name="SAPBEXexcCritical6" xfId="304"/>
    <cellStyle name="SAPBEXexcGood1" xfId="305"/>
    <cellStyle name="SAPBEXexcGood2" xfId="306"/>
    <cellStyle name="SAPBEXexcGood3" xfId="307"/>
    <cellStyle name="SAPBEXfilterDrill" xfId="308"/>
    <cellStyle name="SAPBEXfilterItem" xfId="309"/>
    <cellStyle name="SAPBEXfilterText" xfId="310"/>
    <cellStyle name="SAPBEXformats" xfId="311"/>
    <cellStyle name="SAPBEXheaderItem" xfId="312"/>
    <cellStyle name="SAPBEXheaderText" xfId="313"/>
    <cellStyle name="SAPBEXHLevel0" xfId="314"/>
    <cellStyle name="SAPBEXHLevel0X" xfId="315"/>
    <cellStyle name="SAPBEXHLevel1" xfId="316"/>
    <cellStyle name="SAPBEXHLevel1X" xfId="317"/>
    <cellStyle name="SAPBEXHLevel2" xfId="318"/>
    <cellStyle name="SAPBEXHLevel2X" xfId="319"/>
    <cellStyle name="SAPBEXHLevel3" xfId="320"/>
    <cellStyle name="SAPBEXHLevel3X" xfId="321"/>
    <cellStyle name="SAPBEXinputData" xfId="322"/>
    <cellStyle name="SAPBEXItemHeader" xfId="323"/>
    <cellStyle name="SAPBEXresData" xfId="324"/>
    <cellStyle name="SAPBEXresDataEmph" xfId="325"/>
    <cellStyle name="SAPBEXresItem" xfId="326"/>
    <cellStyle name="SAPBEXresItemX" xfId="327"/>
    <cellStyle name="SAPBEXstdData" xfId="328"/>
    <cellStyle name="SAPBEXstdDataEmph" xfId="329"/>
    <cellStyle name="SAPBEXstdItem" xfId="330"/>
    <cellStyle name="SAPBEXstdItemX" xfId="331"/>
    <cellStyle name="SAPBEXtitle" xfId="332"/>
    <cellStyle name="SAPBEXunassignedItem" xfId="333"/>
    <cellStyle name="SAPBEXundefined" xfId="334"/>
    <cellStyle name="Sheet Title" xfId="335"/>
    <cellStyle name="specjalny" xfId="336"/>
    <cellStyle name="Standard_NEGS" xfId="337"/>
    <cellStyle name="Style 1" xfId="338"/>
    <cellStyle name="Style 23" xfId="339"/>
    <cellStyle name="Style 24" xfId="340"/>
    <cellStyle name="Style 25" xfId="341"/>
    <cellStyle name="Style 26" xfId="342"/>
    <cellStyle name="Style 27" xfId="343"/>
    <cellStyle name="Style 28" xfId="344"/>
    <cellStyle name="Style 29" xfId="345"/>
    <cellStyle name="Subhead" xfId="346"/>
    <cellStyle name="Subhead 2" xfId="347"/>
    <cellStyle name="Text" xfId="348"/>
    <cellStyle name="Text Indent A" xfId="349"/>
    <cellStyle name="Text Indent B" xfId="350"/>
    <cellStyle name="Text Indent C" xfId="351"/>
    <cellStyle name="tony" xfId="352"/>
    <cellStyle name="Tusental (0)_F10 Segments" xfId="353"/>
    <cellStyle name="Tusental_F10 Segments" xfId="354"/>
    <cellStyle name="Valuta (0)_F10 Segments" xfId="355"/>
    <cellStyle name="Valuta_F10 Segments" xfId="356"/>
    <cellStyle name="Währung [0]_laroux" xfId="357"/>
    <cellStyle name="Währung_laroux" xfId="358"/>
    <cellStyle name="Walutowy_R1-un" xfId="359"/>
    <cellStyle name="wartość" xfId="360"/>
    <cellStyle name="wyr." xfId="36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2\c\My%20Documents\VH%20Group\VIL\TAR9900\ROI\ROI000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ilips\my%20documents\My%20Business\Tax_Audit\Fy%2001\D%20Ashok%20&amp;%20Son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sdl\Accounts%20%20Common\Accounts\Accounts%20%20Common\03%20Bank%20Related\01%20Interest%20Working\02%20EPC%20Interest%202001-0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ukalkar/LOCALS~1/Temp/XPgrpwise/CS/Clients/Gamcom/Accounts%20&amp;%20MIS/2007-08/02%20May%2007/Gamcom%20MIS%20GBP%20April%2007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audit\Cargo\IRO_Mahesh\MPR\MPR%20NEW%20Report%20Format-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mts02\people\Accounts\YUNUS\Chandrakant\Citi%20Bank%20Deposits\Cash%20deposit%20from%20JULLY%20TO%20DEC%2002%20REPREARED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pserver\server%20data\Clients\McKinnon\Accounting%20&amp;%20MIS\04-05\McKinnon%20MIS%20Mar%200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pserver\server%20data\Clients\McKinnon\Accounting%20&amp;%20MIS\06-07\MIS\May%2006\McKinnon%20MIS%20May%2006(STPI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p1\d\Server%20My%20Documents\Foreign%20Clients\Decos%20Software\Decos%20Apr-Mar%20Audits\Apr04-Mar05\Decos%20Deferred%20Tax%2031.3.05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VIL%20Quaterly%20Audit%20Forma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pserver\server%20data\Clients\McKinnon\Accounting%20&amp;%20MIS\05-06\McKinnon%20MIS%20Jan%2006(STPI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jit\Budget\Budget\FY2011\P&amp;L\Disc%20Cash%20Flow\Profit%20and%20Loss%202012-Disc%20CF%20Working-R1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audit\Documents%20and%20Settings\padmai\Local%20Settings\Temporary%20Internet%20Files\OLK2C\WINNT\Profiles\kaushikm\Temporary%20Internet%20Files\OLK24\Citi%20Bank%20Chq%20Issu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pserver\server%20data\Documents%20and%20Settings\jamponsa\Local%20Settings\Temporary%20Internet%20Files\OLK99\Consolidated%20Servista%20FinancialsApr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2\C\WINDOWS\Local%20Settings\Temporary%20Internet%20Files\Content.IE5\YBUV8LG5\VIL%20BS_31.03.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ukalkar/LOCALS~1/Temp/XPgrpwise/CS/Clients/Flowmaster/Accounts%20&amp;%20MIS/MIS%202007/Sep%202007/Flow%20MIS%20Sep%200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pserver\SUDIT%20K.%20PAREKH%20&amp;%20CO\NEW-MAIL\New%20Folder\VBIL_BS_03-04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ukalkar/LOCALS~1/Temp/XPgrpwise/Documents%20and%20Settings/BRBhosale/Local%20Settings/Temporary%20Internet%20Files/Content.Outlook/5JN3TVZ2/Flowmaster%20May%202008%20Expense%20(2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audit\Documents%20and%20Settings\sandeept\Local%20Settings\Temporary%20Internet%20Files\OLK8DA\WINNT\Profiles\suryakanty\Temporary%20Internet%20Files\OLK8\Bank%20deposits%20from%20Jan-0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p\d\skp%20serverdata\USERS\SAMEER\Seminar\Goal%20Seek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audit\Documents%20and%20Settings\padmai\Local%20Settings\Temporary%20Internet%20Files\OLK2C\WINNT\Profiles\CharusheelaJ\Temporary%20Internet%20Files\OLK2D\citibank%20writeup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psharepoint\SKPDT\CS\AccPay\Common\Reimbursement%20fie%20FIN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pserver\SUDIT%20K.%20PAREKH%20&amp;%20CO\COMPANY\CLIENTS\Cohezia\Audit\2005-06\Gore-Ambekar\Final%20Account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ukalkar/LOCALS~1/Temp/XPgrpwise/CS/DTax/2009-10/Romax%20Solutions/01.%20Advance%20Tax/Qtr%201/Romax_Adv%20Tax_Projection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mapp03\people\accounts\VIJAY\STOCK\stock%20analysis%20Aug'00%20Snt.16.02.03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ukalkar/LOCALS~1/Temp/XPgrpwise/CS/Clients/Logitech/Accounitng%20&amp;%20MIS/2008-09/01%20Apr%2008/LEIPL%20BS%20Apr%2008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ukalkar/LOCALS~1/Temp/XPgrpwise/CS/AccPay/2009-10/Gamcom/01.%20Accounting%20&amp;%20MIS/02.%20MIS/01.%20Apr%2009/01.%20MIS%20Reports/Gamcom-%20MIS-Apr%2009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c1\E\Tax%20Audit%20P.Y.2005-06\MCEIPL%20TAR%2028.10.06\TDS%20scrutiny\Meipl%2040(a)%202005-06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Audit\Documents%20and%20Settings\padmai\Local%20Settings\Temporary%20Internet%20Files\OLK2C\Documents%20and%20Settings\padmai\Local%20Settings\Temporary%20Internet%20Files\OLK2C\MPR%20NEW%20Report%20Format-3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p-serv-colaba\skp_colaba_data\Documents%20and%20Settings\shegde\Local%20Settings\Temporary%20Internet%20Files\OLKC8\Audit%2003-04\BS-Unaudited-with%20Groupings%2028.08.04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pserver\sudit%20k.%20parekh%20&amp;%20co\DOCUME~1\shital\LOCALS~1\Temp\Fianl%20Accounts%2031.08.06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audit\Documents%20and%20Settings\padmai\Local%20Settings\Temporary%20Internet%20Files\OLK2C\Documents%20and%20Settings\padmai\Local%20Settings\Temporary%20Internet%20Files\OLK2C\MPR%20JAN-03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ukalkar/LOCALS~1/Temp/XPgrpwise/CS/Clients/Gamcom/Accounts%20&amp;%20MIS/2007-08/04%20July%2007/Gamcom%20MIS-Jul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ukalkar/LOCALS~1/Temp/XPgrpwise/CS/Clients/SKP%20e-%20solutions%20(Tax%20Only)/Advance%20Tax/skp%20e%20solutions%20Advance%20Tax%2031-3-2007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Audit\WINNT\Profiles\suryakanty\Temporary%20Internet%20Files\OLK8\Bank%20deposits%20from%20Jan-01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p-serv-colaba\c\Documents%20and%20Settings\shegde\Local%20Settings\Temporary%20Internet%20Files\OLKC8\Audit%2003-04\BS-Unaudited-with%20Groupings%2028.08.04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bigail\My%20Documents\Projections\2005\ProjectedFinancial%20Statements%20for%202005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miro01\people\Accounts\Bala1\BANK\Citibank\CITIBANK-2002\Citibank%20Aug'02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ukalkar/LOCALS~1/Temp/XPgrpwise/CS/Clients/Gamcom/Accounts%20&amp;%20MIS/2008-09/03%20June%2008/Gamcom-%20MIS-June%2008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6\skpdt\CS\Clients\Cohezia\Tax%20Audit\TAR%202007-08\Cohezia%20Exhibits%202007-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ukalkar/LOCALS~1/Temp/XPgrpwise/SKP%20Colaba%20Serverdata/SKP-Accounts/TAR&amp;%20B-S/SKPCB-%20(SKP%20e-Solutions)/2003-04/skpcbc-bs-311.3.04%20(deepti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ukalkar/LOCALS~1/Temp/XPgrpwise/CS/Clients/MGI/Accounting%20&amp;%20MIS/FY%202007-08/012%20MIS%20Jan%20to%20Mar%2008/MGI%20Jul%200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ukalkar/LOCALS~1/Temp/XPgrpwise/DOCUME~1/Aukalkar/LOCALS~1/Temp/Gamcom%20Final%20Accounts%2008-09%2014070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mapp02\people\STAFF\BLUEDART\Blue99\Tax%20audit\Finrep\Attachments\43B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ukalkar/LOCALS~1/Temp/XPgrpwise/Users/TOSHIBA/Desktop/Final/sachida/TB%20Refreshable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in ROI"/>
      <sheetName val="MAT"/>
      <sheetName val="TAXPROVISION"/>
      <sheetName val="ROI A.Y.2000-2001"/>
      <sheetName val="Naigaon Based"/>
      <sheetName val="Splitup Naigaon"/>
      <sheetName val="North Based"/>
      <sheetName val="Osade Based"/>
      <sheetName val="Osade Splitup"/>
      <sheetName val="VIL Corporate"/>
      <sheetName val="Solapur"/>
      <sheetName val="Narmada"/>
      <sheetName val="deduction"/>
      <sheetName val="Entitled"/>
      <sheetName val="VIA"/>
      <sheetName val="TURNOVER"/>
      <sheetName val="Sheet4"/>
      <sheetName val="Consol"/>
      <sheetName val="Blr Pltry"/>
      <sheetName val="P'palli"/>
      <sheetName val="Windmill"/>
      <sheetName val="CBF"/>
      <sheetName val="Additions"/>
      <sheetName val="ROI A_Y_2000_2001"/>
      <sheetName val="ROIA_Y_2000_20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0000"/>
      <sheetName val="BS_PL"/>
      <sheetName val="Cap"/>
      <sheetName val="Sch"/>
      <sheetName val="ITDepn"/>
      <sheetName val="Loan"/>
      <sheetName val="Ratios"/>
      <sheetName val="80 HHC"/>
      <sheetName val="World Times"/>
    </sheetNames>
    <sheetDataSet>
      <sheetData sheetId="0" refreshError="1"/>
      <sheetData sheetId="1" refreshError="1"/>
      <sheetData sheetId="2" refreshError="1">
        <row r="2">
          <cell r="H2" t="str">
            <v>ASST YEAR 2001-2002</v>
          </cell>
        </row>
        <row r="3">
          <cell r="H3" t="str">
            <v>31-3-2001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02 EPC Interest 2001-02"/>
      <sheetName val="#REF"/>
      <sheetName val="Sheet2"/>
      <sheetName val="final TB"/>
      <sheetName val="BS"/>
      <sheetName val="P&amp;L"/>
      <sheetName val="Schedules"/>
      <sheetName val="Part.Cap"/>
      <sheetName val="ShCap"/>
      <sheetName val="FAssets"/>
      <sheetName val="P &amp; L GRP."/>
      <sheetName val="BlS Grp"/>
      <sheetName val="Mfg exp"/>
      <sheetName val="DepSurat"/>
      <sheetName val="DepMumbai"/>
      <sheetName val="DepSales"/>
      <sheetName val="_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Master"/>
      <sheetName val="BS"/>
      <sheetName val="PL"/>
      <sheetName val="FA"/>
      <sheetName val="Dep"/>
      <sheetName val="FD"/>
      <sheetName val="BRS"/>
      <sheetName val="CF"/>
    </sheetNames>
    <sheetDataSet>
      <sheetData sheetId="0">
        <row r="3">
          <cell r="C3">
            <v>39173</v>
          </cell>
        </row>
        <row r="4">
          <cell r="C4">
            <v>39202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Control"/>
      <sheetName val="MSR_Summary"/>
      <sheetName val="MSR Tot_Prdn"/>
      <sheetName val="MSR Cum_Prdn"/>
      <sheetName val="MSR AirLines-Biz WEST"/>
      <sheetName val="Frt Partner-Biz WEST"/>
      <sheetName val="Brach_Date Summary"/>
      <sheetName val="IntFrtAgt-Biz"/>
      <sheetName val="Airline Biz"/>
      <sheetName val="MPR"/>
      <sheetName val="Sheet1"/>
      <sheetName val="Sheet2"/>
      <sheetName val="MPR-02"/>
      <sheetName val="Sheet3"/>
      <sheetName val="Sheet6"/>
      <sheetName val="All India"/>
      <sheetName val="MSR-Import"/>
      <sheetName val="MSR-Export"/>
      <sheetName val="XX7"/>
      <sheetName val="XX6"/>
      <sheetName val="XX5"/>
      <sheetName val="XX4"/>
      <sheetName val="XX3"/>
      <sheetName val="XX2"/>
      <sheetName val="XX1"/>
      <sheetName val="XX0"/>
      <sheetName val="XXX"/>
    </sheetNames>
    <sheetDataSet>
      <sheetData sheetId="0" refreshError="1">
        <row r="2">
          <cell r="A2" t="str">
            <v>Agent-Bom</v>
          </cell>
        </row>
        <row r="3">
          <cell r="A3" t="str">
            <v>Agent-Del</v>
          </cell>
        </row>
        <row r="4">
          <cell r="A4" t="str">
            <v>Agra</v>
          </cell>
        </row>
        <row r="5">
          <cell r="A5" t="str">
            <v>Andheri</v>
          </cell>
        </row>
        <row r="6">
          <cell r="A6" t="str">
            <v>Calcutta</v>
          </cell>
        </row>
        <row r="7">
          <cell r="A7" t="str">
            <v>CGOCTR-BLR</v>
          </cell>
        </row>
        <row r="8">
          <cell r="A8" t="str">
            <v>CGOCTR-BOM</v>
          </cell>
        </row>
        <row r="9">
          <cell r="A9" t="str">
            <v>CGOCTR-CJB</v>
          </cell>
        </row>
        <row r="10">
          <cell r="A10" t="str">
            <v>CGOCTR-COK</v>
          </cell>
        </row>
        <row r="11">
          <cell r="A11" t="str">
            <v>CGOCTR-DEL</v>
          </cell>
        </row>
        <row r="12">
          <cell r="A12" t="str">
            <v>CGOCTR-HYD</v>
          </cell>
        </row>
        <row r="13">
          <cell r="A13" t="str">
            <v>CGOCTR-MAA</v>
          </cell>
        </row>
        <row r="14">
          <cell r="A14" t="str">
            <v>CGOCTR-PDY</v>
          </cell>
        </row>
        <row r="15">
          <cell r="A15" t="str">
            <v>CGOCTR-PNQ</v>
          </cell>
        </row>
        <row r="16">
          <cell r="A16" t="str">
            <v>Chandigarh</v>
          </cell>
        </row>
        <row r="17">
          <cell r="A17" t="str">
            <v>CP</v>
          </cell>
        </row>
        <row r="18">
          <cell r="A18" t="str">
            <v>Fort</v>
          </cell>
        </row>
        <row r="19">
          <cell r="A19" t="str">
            <v>Franchise-Bom</v>
          </cell>
        </row>
        <row r="20">
          <cell r="A20" t="str">
            <v>Franchise-Del</v>
          </cell>
        </row>
        <row r="21">
          <cell r="A21" t="str">
            <v>CGOCTR-Goa</v>
          </cell>
        </row>
        <row r="22">
          <cell r="A22" t="str">
            <v>Jaiper</v>
          </cell>
        </row>
        <row r="23">
          <cell r="A23" t="str">
            <v>Jullander</v>
          </cell>
        </row>
        <row r="24">
          <cell r="A24" t="str">
            <v>Kandivali</v>
          </cell>
        </row>
        <row r="25">
          <cell r="A25" t="str">
            <v>Kanpur</v>
          </cell>
        </row>
        <row r="26">
          <cell r="A26" t="str">
            <v>Ludhiana</v>
          </cell>
        </row>
        <row r="27">
          <cell r="A27" t="str">
            <v>Moradabad</v>
          </cell>
        </row>
        <row r="28">
          <cell r="A28" t="str">
            <v>Noida</v>
          </cell>
        </row>
        <row r="29">
          <cell r="A29" t="str">
            <v>NP</v>
          </cell>
        </row>
        <row r="30">
          <cell r="A30" t="str">
            <v>NYR/GGN</v>
          </cell>
        </row>
        <row r="31">
          <cell r="A31" t="str">
            <v>Outstn-North</v>
          </cell>
        </row>
        <row r="32">
          <cell r="A32" t="str">
            <v>Outstn-West</v>
          </cell>
        </row>
        <row r="33">
          <cell r="A33" t="str">
            <v>Rajendra Palace</v>
          </cell>
        </row>
        <row r="34">
          <cell r="A34" t="str">
            <v>Varanasi</v>
          </cell>
        </row>
        <row r="35">
          <cell r="A35" t="str">
            <v>Vikhroli</v>
          </cell>
        </row>
        <row r="36">
          <cell r="A36" t="str">
            <v>Worli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1"/>
      <sheetName val="Deposit Sheet"/>
      <sheetName val="XX0"/>
      <sheetName val="fig to words"/>
      <sheetName val="XX1"/>
      <sheetName val="Business Mart Deposit"/>
      <sheetName val="Sheet3"/>
      <sheetName val="XXX"/>
    </sheetNames>
    <sheetDataSet>
      <sheetData sheetId="0"/>
      <sheetData sheetId="1"/>
      <sheetData sheetId="2"/>
      <sheetData sheetId="3"/>
      <sheetData sheetId="4" refreshError="1">
        <row r="1">
          <cell r="G1" t="str">
            <v>Andheri-Cash</v>
          </cell>
        </row>
        <row r="2">
          <cell r="G2" t="str">
            <v>Andheri- Credit</v>
          </cell>
        </row>
        <row r="3">
          <cell r="G3" t="str">
            <v>Kandivali-Cash</v>
          </cell>
        </row>
        <row r="4">
          <cell r="G4" t="str">
            <v>Kandivali-Credit</v>
          </cell>
        </row>
        <row r="5">
          <cell r="G5" t="str">
            <v>Fort</v>
          </cell>
        </row>
        <row r="6">
          <cell r="G6" t="str">
            <v>Lower Parel</v>
          </cell>
        </row>
        <row r="7">
          <cell r="G7" t="str">
            <v>Vikhroli</v>
          </cell>
        </row>
        <row r="8">
          <cell r="G8" t="str">
            <v>Agent</v>
          </cell>
        </row>
        <row r="9">
          <cell r="G9" t="str">
            <v>Franchise</v>
          </cell>
        </row>
        <row r="10">
          <cell r="G10" t="str">
            <v>Agent Outstation</v>
          </cell>
        </row>
        <row r="11">
          <cell r="G11" t="str">
            <v>Jet</v>
          </cell>
        </row>
        <row r="12">
          <cell r="G12" t="str">
            <v>Corporate</v>
          </cell>
        </row>
        <row r="13">
          <cell r="G13" t="str">
            <v>Re Deposit</v>
          </cell>
        </row>
        <row r="14">
          <cell r="G14" t="str">
            <v>Others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Index"/>
      <sheetName val="BS"/>
      <sheetName val="PL"/>
      <sheetName val="FA"/>
      <sheetName val="Dep"/>
      <sheetName val="Preop"/>
      <sheetName val="ECB"/>
      <sheetName val="Profit"/>
      <sheetName val="Sales"/>
      <sheetName val="BRS"/>
      <sheetName val="Funds"/>
      <sheetName val="CF"/>
      <sheetName val="Bal"/>
    </sheetNames>
    <sheetDataSet>
      <sheetData sheetId="0" refreshError="1">
        <row r="1">
          <cell r="B1" t="str">
            <v>McKinnon &amp; Clarke (India) Private Limited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Index"/>
      <sheetName val="BS"/>
      <sheetName val="PL"/>
      <sheetName val="FA"/>
      <sheetName val="Dep"/>
      <sheetName val="Profit"/>
      <sheetName val="Sales"/>
      <sheetName val="BRS"/>
      <sheetName val="Funds"/>
      <sheetName val="CF"/>
      <sheetName val="Bal"/>
      <sheetName val="Sales(Mar06)"/>
    </sheetNames>
    <sheetDataSet>
      <sheetData sheetId="0">
        <row r="3">
          <cell r="B3">
            <v>38868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Deferred tax"/>
      <sheetName val="Presentation"/>
      <sheetName val="Dep as per Tax"/>
      <sheetName val="Dep as per Accoutns"/>
      <sheetName val="Sheet1"/>
      <sheetName val="DepasperTax"/>
    </sheetNames>
    <sheetDataSet>
      <sheetData sheetId="0"/>
      <sheetData sheetId="1"/>
      <sheetData sheetId="2" refreshError="1">
        <row r="1">
          <cell r="A1" t="str">
            <v>Decos Software Development Pvt Ltd</v>
          </cell>
        </row>
      </sheetData>
      <sheetData sheetId="3"/>
      <sheetData sheetId="4"/>
      <sheetData sheetId="5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Index"/>
      <sheetName val="M1"/>
      <sheetName val="BS1"/>
      <sheetName val="BS2"/>
      <sheetName val="BS4"/>
      <sheetName val="BS5"/>
      <sheetName val="BS6"/>
      <sheetName val="BS7"/>
      <sheetName val="BS8"/>
      <sheetName val="PL1"/>
      <sheetName val="PL2"/>
      <sheetName val="PL3"/>
      <sheetName val="PL4"/>
      <sheetName val="PL5"/>
      <sheetName val="PL6"/>
      <sheetName val="PL7"/>
      <sheetName val="PL8"/>
      <sheetName val="PL9"/>
      <sheetName val="PL10"/>
      <sheetName val="F1"/>
      <sheetName val="F2"/>
      <sheetName val="F3"/>
      <sheetName val="F4"/>
      <sheetName val="F5"/>
      <sheetName val="F6"/>
      <sheetName val="F7"/>
      <sheetName val="F8"/>
      <sheetName val="F9"/>
    </sheetNames>
    <sheetDataSet>
      <sheetData sheetId="0">
        <row r="1">
          <cell r="C1" t="str">
            <v>KGK Group</v>
          </cell>
        </row>
        <row r="2">
          <cell r="C2" t="str">
            <v>Mumbai</v>
          </cell>
        </row>
        <row r="3">
          <cell r="C3" t="str">
            <v>April 2002 to March 2003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Index"/>
      <sheetName val="BS"/>
      <sheetName val="PL"/>
      <sheetName val="FA"/>
      <sheetName val="Dep"/>
      <sheetName val="Profit"/>
      <sheetName val="Sales"/>
      <sheetName val="BRS"/>
      <sheetName val="Funds"/>
      <sheetName val="CF"/>
      <sheetName val="Bal"/>
    </sheetNames>
    <sheetDataSet>
      <sheetData sheetId="0">
        <row r="1">
          <cell r="B1" t="str">
            <v>McKinnon &amp; Clarke (India) Private Limited - STP Unit</v>
          </cell>
        </row>
        <row r="2">
          <cell r="B2">
            <v>38718</v>
          </cell>
        </row>
        <row r="3">
          <cell r="B3">
            <v>38748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hedging"/>
      <sheetName val="Dep Working-Budget"/>
      <sheetName val="P&amp; L Workings"/>
      <sheetName val="Profit &amp; Loss"/>
      <sheetName val="BS"/>
      <sheetName val="Cash Flow"/>
      <sheetName val="DCF"/>
      <sheetName val="CAPITAL PMTS"/>
      <sheetName val="Depriciation"/>
      <sheetName val="IT Comp"/>
      <sheetName val="DT 10-11"/>
      <sheetName val="DT 11-15"/>
      <sheetName val="Consumables"/>
      <sheetName val="Sales Plan"/>
      <sheetName val="plan_cans"/>
      <sheetName val="price_cans"/>
      <sheetName val="transport_cans"/>
      <sheetName val="VALUES FOR FIN PLAN"/>
      <sheetName val="Expenses 1"/>
      <sheetName val="Expenses2"/>
      <sheetName val="jul-dec threat"/>
      <sheetName val="CENVA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CodeList"/>
      <sheetName val="CitiBank_Sep01"/>
      <sheetName val="CitiBank_Oct01"/>
      <sheetName val="Sheet1"/>
      <sheetName val="CitiBank_Nov01"/>
      <sheetName val="vendors"/>
      <sheetName val="MCGM"/>
      <sheetName val="Funds Reqir 1NOV"/>
      <sheetName val="Funds Reqir 8NOV"/>
      <sheetName val="Funds Reqir 22NOV"/>
    </sheetNames>
    <sheetDataSet>
      <sheetData sheetId="0" refreshError="1">
        <row r="2">
          <cell r="A2" t="str">
            <v>Chq.Cancelled</v>
          </cell>
        </row>
        <row r="3">
          <cell r="A3" t="str">
            <v>COD/ToPay</v>
          </cell>
        </row>
        <row r="4">
          <cell r="A4" t="str">
            <v>Co-loaders-DOM</v>
          </cell>
        </row>
        <row r="5">
          <cell r="A5" t="str">
            <v>Co-loaders-INTL</v>
          </cell>
        </row>
        <row r="6">
          <cell r="A6" t="str">
            <v>Consultancy</v>
          </cell>
        </row>
        <row r="7">
          <cell r="A7" t="str">
            <v>Elec.Bill</v>
          </cell>
        </row>
        <row r="8">
          <cell r="A8" t="str">
            <v>Labour Contr.</v>
          </cell>
        </row>
        <row r="9">
          <cell r="A9" t="str">
            <v>LTA</v>
          </cell>
        </row>
        <row r="10">
          <cell r="A10" t="str">
            <v>Octroi</v>
          </cell>
        </row>
        <row r="11">
          <cell r="A11" t="str">
            <v>Opening Bal</v>
          </cell>
        </row>
        <row r="12">
          <cell r="A12" t="str">
            <v>Other Credits</v>
          </cell>
        </row>
        <row r="13">
          <cell r="A13" t="str">
            <v>Others</v>
          </cell>
        </row>
        <row r="14">
          <cell r="A14" t="str">
            <v>P &amp; Stat.</v>
          </cell>
        </row>
        <row r="15">
          <cell r="A15" t="str">
            <v>Rent</v>
          </cell>
        </row>
        <row r="16">
          <cell r="A16" t="str">
            <v>Salary</v>
          </cell>
        </row>
        <row r="17">
          <cell r="A17" t="str">
            <v>Self</v>
          </cell>
        </row>
        <row r="18">
          <cell r="A18" t="str">
            <v>Service Tax</v>
          </cell>
        </row>
        <row r="19">
          <cell r="A19" t="str">
            <v>Tele. Bill</v>
          </cell>
        </row>
        <row r="20">
          <cell r="A20" t="str">
            <v>TKPL/Cargo</v>
          </cell>
        </row>
        <row r="21">
          <cell r="A21" t="str">
            <v>Transfer-020</v>
          </cell>
        </row>
        <row r="22">
          <cell r="A22" t="str">
            <v>Transfer-060</v>
          </cell>
        </row>
        <row r="23">
          <cell r="A23" t="str">
            <v>Vehicle-Cost</v>
          </cell>
        </row>
      </sheetData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revenue by client"/>
      <sheetName val="Dept Fct"/>
      <sheetName val="Depart Budget"/>
      <sheetName val="Act V Bdg V Fct"/>
      <sheetName val="Act V Bdg V Fct - Presentation"/>
      <sheetName val="Budget"/>
      <sheetName val="Consolidated"/>
      <sheetName val="Solutions"/>
      <sheetName val="Services"/>
      <sheetName val="Corporate"/>
      <sheetName val="CorpDev"/>
      <sheetName val="Detailed P&amp;L FY2005"/>
      <sheetName val="Revenue Analysis"/>
      <sheetName val="Forecast"/>
      <sheetName val="Actual V Budget"/>
      <sheetName val="Rolling Actuals"/>
      <sheetName val="FY2005 P&amp;L Consol"/>
      <sheetName val="Consol Adj FY2005 P&amp;L Monthly"/>
      <sheetName val="FY2005 P&amp;L Monthly"/>
      <sheetName val="FY2005 P&amp;L India"/>
      <sheetName val="Consol FY2005 Balance Sheet"/>
      <sheetName val="Consol Adj FY2005 Balance Sheet"/>
      <sheetName val="FY2005 Balance Sheet"/>
      <sheetName val="FY2005 India Balance Sheet"/>
      <sheetName val="Consol Cash Flow Statement"/>
      <sheetName val="Cash Flow Statement"/>
      <sheetName val="India Cash Flow Statement"/>
      <sheetName val="Commentary"/>
      <sheetName val="Tables"/>
      <sheetName val="DepartBudget"/>
    </sheetNames>
    <sheetDataSet>
      <sheetData sheetId="0"/>
      <sheetData sheetId="1"/>
      <sheetData sheetId="2">
        <row r="49">
          <cell r="C49">
            <v>38197.549572916665</v>
          </cell>
          <cell r="D49">
            <v>43140.378739583335</v>
          </cell>
          <cell r="E49">
            <v>43248.270406249998</v>
          </cell>
          <cell r="F49">
            <v>55707.812072916662</v>
          </cell>
          <cell r="G49">
            <v>55707.812072916662</v>
          </cell>
          <cell r="H49">
            <v>60207.812072916662</v>
          </cell>
          <cell r="I49">
            <v>60902.256517361107</v>
          </cell>
          <cell r="J49">
            <v>60902.256517361107</v>
          </cell>
          <cell r="K49">
            <v>60902.256517361107</v>
          </cell>
          <cell r="L49">
            <v>62485.589850694436</v>
          </cell>
          <cell r="M49">
            <v>70199.339850694436</v>
          </cell>
          <cell r="N49">
            <v>68133.89610069443</v>
          </cell>
          <cell r="O49">
            <v>679735.23029166658</v>
          </cell>
        </row>
        <row r="50">
          <cell r="C50">
            <v>2450</v>
          </cell>
          <cell r="D50">
            <v>2450</v>
          </cell>
          <cell r="E50">
            <v>57450</v>
          </cell>
          <cell r="F50">
            <v>2450</v>
          </cell>
          <cell r="G50">
            <v>22450</v>
          </cell>
          <cell r="H50">
            <v>2450</v>
          </cell>
          <cell r="I50">
            <v>2450</v>
          </cell>
          <cell r="J50">
            <v>2450</v>
          </cell>
          <cell r="K50">
            <v>2450</v>
          </cell>
          <cell r="L50">
            <v>2450</v>
          </cell>
          <cell r="M50">
            <v>2450</v>
          </cell>
          <cell r="N50">
            <v>2450</v>
          </cell>
          <cell r="O50">
            <v>104400</v>
          </cell>
        </row>
        <row r="51">
          <cell r="C51">
            <v>108006.955</v>
          </cell>
          <cell r="D51">
            <v>57111.955000000002</v>
          </cell>
          <cell r="E51">
            <v>32546.955000000002</v>
          </cell>
          <cell r="F51">
            <v>130673.53394736841</v>
          </cell>
          <cell r="G51">
            <v>38696.955000000002</v>
          </cell>
          <cell r="H51">
            <v>27096.955000000002</v>
          </cell>
          <cell r="I51">
            <v>137712</v>
          </cell>
          <cell r="J51">
            <v>69383.925321637435</v>
          </cell>
          <cell r="K51">
            <v>59095.97108187135</v>
          </cell>
          <cell r="L51">
            <v>52095.97108187135</v>
          </cell>
          <cell r="M51">
            <v>52095.97108187135</v>
          </cell>
          <cell r="N51">
            <v>52095.97108187135</v>
          </cell>
          <cell r="O51">
            <v>816613.11859649105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</row>
        <row r="53">
          <cell r="C53">
            <v>500</v>
          </cell>
          <cell r="D53">
            <v>500</v>
          </cell>
          <cell r="E53">
            <v>500</v>
          </cell>
          <cell r="F53">
            <v>500</v>
          </cell>
          <cell r="G53">
            <v>500</v>
          </cell>
          <cell r="H53">
            <v>500</v>
          </cell>
          <cell r="I53">
            <v>500</v>
          </cell>
          <cell r="J53">
            <v>500</v>
          </cell>
          <cell r="K53">
            <v>500</v>
          </cell>
          <cell r="L53">
            <v>500</v>
          </cell>
          <cell r="M53">
            <v>500</v>
          </cell>
          <cell r="N53">
            <v>500</v>
          </cell>
          <cell r="O53">
            <v>6000</v>
          </cell>
        </row>
        <row r="55">
          <cell r="C55">
            <v>149154.50457291666</v>
          </cell>
          <cell r="D55">
            <v>103202.33373958334</v>
          </cell>
          <cell r="E55">
            <v>133745.22540624999</v>
          </cell>
          <cell r="F55">
            <v>189331.34602028507</v>
          </cell>
          <cell r="G55">
            <v>117354.76707291666</v>
          </cell>
          <cell r="H55">
            <v>90254.767072916671</v>
          </cell>
          <cell r="I55">
            <v>201564.25651736109</v>
          </cell>
          <cell r="J55">
            <v>133236.18183899854</v>
          </cell>
          <cell r="K55">
            <v>122948.22759923246</v>
          </cell>
          <cell r="L55">
            <v>117531.56093256579</v>
          </cell>
          <cell r="M55">
            <v>125245.31093256579</v>
          </cell>
          <cell r="N55">
            <v>123179.86718256578</v>
          </cell>
          <cell r="O55">
            <v>1606748.3488881576</v>
          </cell>
        </row>
        <row r="56">
          <cell r="I56">
            <v>23152.533242460322</v>
          </cell>
          <cell r="J56">
            <v>24862.228397619052</v>
          </cell>
          <cell r="K56">
            <v>26158.1976420635</v>
          </cell>
          <cell r="L56">
            <v>48690.144861706358</v>
          </cell>
          <cell r="M56">
            <v>51949.899680753973</v>
          </cell>
          <cell r="N56">
            <v>55209.654499801603</v>
          </cell>
        </row>
        <row r="57">
          <cell r="C57">
            <v>3615.0555555555557</v>
          </cell>
          <cell r="D57">
            <v>3476.166666666667</v>
          </cell>
          <cell r="E57">
            <v>3476.166666666667</v>
          </cell>
          <cell r="F57">
            <v>3526.166666666667</v>
          </cell>
          <cell r="G57">
            <v>3526.166666666667</v>
          </cell>
          <cell r="H57">
            <v>3576.166666666667</v>
          </cell>
          <cell r="I57">
            <v>3881.7222222222222</v>
          </cell>
          <cell r="J57">
            <v>4020.6111111111113</v>
          </cell>
          <cell r="K57">
            <v>4020.6111111111113</v>
          </cell>
          <cell r="L57">
            <v>5576.166666666667</v>
          </cell>
          <cell r="M57">
            <v>5576.166666666667</v>
          </cell>
          <cell r="N57">
            <v>5576.166666666667</v>
          </cell>
          <cell r="O57">
            <v>49847.333333333328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74">
          <cell r="C74">
            <v>1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C75">
            <v>2</v>
          </cell>
        </row>
        <row r="76">
          <cell r="C76">
            <v>3</v>
          </cell>
          <cell r="D76">
            <v>355910.37</v>
          </cell>
          <cell r="E76">
            <v>107397.8</v>
          </cell>
          <cell r="F76">
            <v>118640.68</v>
          </cell>
          <cell r="G76">
            <v>137166.76445833335</v>
          </cell>
          <cell r="H76">
            <v>166415.63529166667</v>
          </cell>
          <cell r="I76">
            <v>174822.23529166667</v>
          </cell>
          <cell r="J76">
            <v>159823.23529166667</v>
          </cell>
          <cell r="K76">
            <v>864266.35033333348</v>
          </cell>
          <cell r="L76">
            <v>1220176.7203333336</v>
          </cell>
          <cell r="M76">
            <v>719115.61445833335</v>
          </cell>
          <cell r="N76">
            <v>885531.24974999996</v>
          </cell>
          <cell r="O76">
            <v>1060353.4850416665</v>
          </cell>
          <cell r="P76">
            <v>1220176.7203333331</v>
          </cell>
        </row>
        <row r="77">
          <cell r="C77">
            <v>4</v>
          </cell>
          <cell r="D77">
            <v>355910.37</v>
          </cell>
          <cell r="G77">
            <v>49552.083333333328</v>
          </cell>
          <cell r="H77">
            <v>59802.083333333328</v>
          </cell>
          <cell r="I77">
            <v>63802.083333333328</v>
          </cell>
          <cell r="J77">
            <v>63802.083333333328</v>
          </cell>
          <cell r="K77">
            <v>236958.33333333331</v>
          </cell>
          <cell r="L77">
            <v>592868.70333333337</v>
          </cell>
          <cell r="M77">
            <v>405462.45333333331</v>
          </cell>
          <cell r="N77">
            <v>465264.53666666662</v>
          </cell>
          <cell r="O77">
            <v>529066.62</v>
          </cell>
          <cell r="P77">
            <v>592868.70333333337</v>
          </cell>
        </row>
        <row r="78">
          <cell r="C78">
            <v>5</v>
          </cell>
          <cell r="D78">
            <v>0</v>
          </cell>
          <cell r="G78">
            <v>8651.6663333333327</v>
          </cell>
          <cell r="H78">
            <v>10018.766333333333</v>
          </cell>
          <cell r="I78">
            <v>10500.366333333333</v>
          </cell>
          <cell r="J78">
            <v>10500.366333333333</v>
          </cell>
          <cell r="K78">
            <v>39671.165333333331</v>
          </cell>
          <cell r="L78">
            <v>39671.165333333331</v>
          </cell>
          <cell r="M78">
            <v>8651.6663333333327</v>
          </cell>
          <cell r="N78">
            <v>18670.432666666668</v>
          </cell>
          <cell r="O78">
            <v>29170.798999999999</v>
          </cell>
          <cell r="P78">
            <v>39671.165333333331</v>
          </cell>
        </row>
        <row r="79">
          <cell r="C79">
            <v>6</v>
          </cell>
          <cell r="D79">
            <v>0</v>
          </cell>
          <cell r="G79">
            <v>15909.9375</v>
          </cell>
          <cell r="H79">
            <v>17866.1875</v>
          </cell>
          <cell r="I79">
            <v>18166.1875</v>
          </cell>
          <cell r="J79">
            <v>18166.1875</v>
          </cell>
          <cell r="K79">
            <v>70108.5</v>
          </cell>
          <cell r="L79">
            <v>70108.5</v>
          </cell>
          <cell r="M79">
            <v>15909.9375</v>
          </cell>
          <cell r="N79">
            <v>33776.125</v>
          </cell>
          <cell r="O79">
            <v>51942.3125</v>
          </cell>
          <cell r="P79">
            <v>70108.5</v>
          </cell>
        </row>
        <row r="80">
          <cell r="C80">
            <v>7</v>
          </cell>
          <cell r="D80">
            <v>0</v>
          </cell>
          <cell r="G80">
            <v>43267.333333333328</v>
          </cell>
          <cell r="H80">
            <v>52067.333333333336</v>
          </cell>
          <cell r="I80">
            <v>44147.333333333336</v>
          </cell>
          <cell r="J80">
            <v>44147.333333333336</v>
          </cell>
          <cell r="K80">
            <v>183629.33333333334</v>
          </cell>
          <cell r="L80">
            <v>183629.33333333334</v>
          </cell>
          <cell r="M80">
            <v>43267.333333333328</v>
          </cell>
          <cell r="N80">
            <v>95334.666666666657</v>
          </cell>
          <cell r="O80">
            <v>139482</v>
          </cell>
          <cell r="P80">
            <v>183629.33333333334</v>
          </cell>
        </row>
        <row r="81">
          <cell r="C81">
            <v>8</v>
          </cell>
          <cell r="D81">
            <v>0</v>
          </cell>
          <cell r="G81">
            <v>0</v>
          </cell>
          <cell r="H81">
            <v>5000</v>
          </cell>
          <cell r="I81">
            <v>15000</v>
          </cell>
          <cell r="J81">
            <v>0</v>
          </cell>
          <cell r="K81">
            <v>20000</v>
          </cell>
          <cell r="L81">
            <v>20000</v>
          </cell>
          <cell r="M81">
            <v>0</v>
          </cell>
          <cell r="N81">
            <v>5000</v>
          </cell>
          <cell r="O81">
            <v>20000</v>
          </cell>
          <cell r="P81">
            <v>20000</v>
          </cell>
        </row>
        <row r="82">
          <cell r="C82">
            <v>9</v>
          </cell>
          <cell r="D82">
            <v>0</v>
          </cell>
          <cell r="G82">
            <v>13952.410625000002</v>
          </cell>
          <cell r="H82">
            <v>15827.931458333334</v>
          </cell>
          <cell r="I82">
            <v>17372.931458333336</v>
          </cell>
          <cell r="J82">
            <v>17373.931458333336</v>
          </cell>
          <cell r="K82">
            <v>64527.205000000002</v>
          </cell>
          <cell r="L82">
            <v>64527.205000000002</v>
          </cell>
          <cell r="M82">
            <v>13952.410625000002</v>
          </cell>
          <cell r="N82">
            <v>29780.342083333337</v>
          </cell>
          <cell r="O82">
            <v>47153.273541666669</v>
          </cell>
          <cell r="P82">
            <v>64527.205000000002</v>
          </cell>
        </row>
        <row r="83">
          <cell r="C83">
            <v>10</v>
          </cell>
          <cell r="D83">
            <v>0</v>
          </cell>
          <cell r="G83">
            <v>5833.3333333333339</v>
          </cell>
          <cell r="H83">
            <v>5833.3333333333339</v>
          </cell>
          <cell r="I83">
            <v>5833.3333333333339</v>
          </cell>
          <cell r="J83">
            <v>5833.3333333333339</v>
          </cell>
          <cell r="K83">
            <v>23333.333333333336</v>
          </cell>
          <cell r="L83">
            <v>23333.333333333336</v>
          </cell>
          <cell r="M83">
            <v>5833.3333333333339</v>
          </cell>
          <cell r="N83">
            <v>11666.666666666668</v>
          </cell>
          <cell r="O83">
            <v>17500</v>
          </cell>
          <cell r="P83">
            <v>23333.333333333336</v>
          </cell>
        </row>
        <row r="84">
          <cell r="C84">
            <v>11</v>
          </cell>
          <cell r="D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C85">
            <v>12</v>
          </cell>
          <cell r="D85">
            <v>395196.04</v>
          </cell>
          <cell r="E85">
            <v>103441.85</v>
          </cell>
          <cell r="F85">
            <v>146288.07999999999</v>
          </cell>
          <cell r="G85">
            <v>131108.73000000001</v>
          </cell>
          <cell r="H85">
            <v>148107.06333333335</v>
          </cell>
          <cell r="I85">
            <v>153607.06333333335</v>
          </cell>
          <cell r="J85">
            <v>153607.06333333335</v>
          </cell>
          <cell r="K85">
            <v>836159.85</v>
          </cell>
          <cell r="L85">
            <v>1231355.8899999999</v>
          </cell>
          <cell r="M85">
            <v>776034.7</v>
          </cell>
          <cell r="N85">
            <v>924141.76333333331</v>
          </cell>
          <cell r="O85">
            <v>1077748.8266666667</v>
          </cell>
          <cell r="P85">
            <v>1231355.8900000001</v>
          </cell>
        </row>
        <row r="86">
          <cell r="C86">
            <v>13</v>
          </cell>
          <cell r="D86">
            <v>219912.85</v>
          </cell>
          <cell r="E86">
            <v>2378.12</v>
          </cell>
          <cell r="F86">
            <v>9574.99</v>
          </cell>
          <cell r="G86">
            <v>35500</v>
          </cell>
          <cell r="H86">
            <v>20500</v>
          </cell>
          <cell r="I86">
            <v>20500</v>
          </cell>
          <cell r="J86">
            <v>35500</v>
          </cell>
          <cell r="K86">
            <v>123953.11</v>
          </cell>
          <cell r="L86">
            <v>343865.96</v>
          </cell>
          <cell r="M86">
            <v>267365.95999999996</v>
          </cell>
          <cell r="N86">
            <v>287865.95999999996</v>
          </cell>
          <cell r="O86">
            <v>308365.95999999996</v>
          </cell>
          <cell r="P86">
            <v>343865.95999999996</v>
          </cell>
        </row>
        <row r="87">
          <cell r="C87">
            <v>14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C88">
            <v>15</v>
          </cell>
          <cell r="D88">
            <v>0</v>
          </cell>
          <cell r="E88">
            <v>0</v>
          </cell>
          <cell r="F88">
            <v>0</v>
          </cell>
          <cell r="G88">
            <v>500</v>
          </cell>
          <cell r="H88">
            <v>500</v>
          </cell>
          <cell r="I88">
            <v>500</v>
          </cell>
          <cell r="J88">
            <v>500</v>
          </cell>
          <cell r="K88">
            <v>2000</v>
          </cell>
          <cell r="L88">
            <v>2000</v>
          </cell>
          <cell r="M88">
            <v>500</v>
          </cell>
          <cell r="N88">
            <v>1000</v>
          </cell>
          <cell r="O88">
            <v>1500</v>
          </cell>
          <cell r="P88">
            <v>2000</v>
          </cell>
        </row>
        <row r="89">
          <cell r="C89">
            <v>16</v>
          </cell>
          <cell r="D89">
            <v>21303.439999999999</v>
          </cell>
          <cell r="E89">
            <v>2743.08</v>
          </cell>
          <cell r="F89">
            <v>3159.06</v>
          </cell>
          <cell r="G89">
            <v>2000</v>
          </cell>
          <cell r="H89">
            <v>2000</v>
          </cell>
          <cell r="I89">
            <v>2000</v>
          </cell>
          <cell r="J89">
            <v>2000</v>
          </cell>
          <cell r="K89">
            <v>13902.14</v>
          </cell>
          <cell r="L89">
            <v>35205.58</v>
          </cell>
          <cell r="M89">
            <v>29205.579999999998</v>
          </cell>
          <cell r="N89">
            <v>31205.579999999998</v>
          </cell>
          <cell r="O89">
            <v>33205.58</v>
          </cell>
          <cell r="P89">
            <v>35205.58</v>
          </cell>
        </row>
        <row r="90">
          <cell r="C90">
            <v>17</v>
          </cell>
          <cell r="D90">
            <v>600</v>
          </cell>
          <cell r="E90">
            <v>100</v>
          </cell>
          <cell r="F90">
            <v>100</v>
          </cell>
          <cell r="G90">
            <v>208.33333333333331</v>
          </cell>
          <cell r="H90">
            <v>291.66666666666663</v>
          </cell>
          <cell r="I90">
            <v>375</v>
          </cell>
          <cell r="J90">
            <v>416.66666666666663</v>
          </cell>
          <cell r="K90">
            <v>1491.6666666666665</v>
          </cell>
          <cell r="L90">
            <v>2091.6666666666665</v>
          </cell>
          <cell r="M90">
            <v>1008.3333333333333</v>
          </cell>
          <cell r="N90">
            <v>1300</v>
          </cell>
          <cell r="O90">
            <v>1675</v>
          </cell>
          <cell r="P90">
            <v>2091.6666666666665</v>
          </cell>
        </row>
        <row r="91">
          <cell r="C91">
            <v>18</v>
          </cell>
          <cell r="D91">
            <v>2490.2199999999998</v>
          </cell>
          <cell r="E91">
            <v>567</v>
          </cell>
          <cell r="F91">
            <v>0</v>
          </cell>
          <cell r="G91">
            <v>0</v>
          </cell>
          <cell r="H91">
            <v>0</v>
          </cell>
          <cell r="I91">
            <v>115500</v>
          </cell>
          <cell r="J91">
            <v>115500</v>
          </cell>
          <cell r="K91">
            <v>231567</v>
          </cell>
          <cell r="L91">
            <v>234057.22</v>
          </cell>
          <cell r="M91">
            <v>3057.22</v>
          </cell>
          <cell r="N91">
            <v>3057.22</v>
          </cell>
          <cell r="O91">
            <v>118557.22</v>
          </cell>
          <cell r="P91">
            <v>234057.22</v>
          </cell>
        </row>
        <row r="92">
          <cell r="C92">
            <v>19</v>
          </cell>
          <cell r="D92">
            <v>995412.92</v>
          </cell>
          <cell r="E92">
            <v>216627.85</v>
          </cell>
          <cell r="F92">
            <v>277762.81</v>
          </cell>
          <cell r="G92">
            <v>306483.82779166667</v>
          </cell>
          <cell r="H92">
            <v>337814.36529166671</v>
          </cell>
          <cell r="I92">
            <v>467304.29862500005</v>
          </cell>
          <cell r="J92">
            <v>467346.96529166668</v>
          </cell>
          <cell r="K92">
            <v>2073340.1170000001</v>
          </cell>
          <cell r="L92">
            <v>3068753.037</v>
          </cell>
          <cell r="M92">
            <v>1796287.4077916667</v>
          </cell>
          <cell r="N92">
            <v>2134101.7730833329</v>
          </cell>
          <cell r="O92">
            <v>2601406.0717083332</v>
          </cell>
          <cell r="P92">
            <v>3068753.037</v>
          </cell>
        </row>
        <row r="93">
          <cell r="C93">
            <v>20</v>
          </cell>
        </row>
        <row r="94">
          <cell r="C94">
            <v>21</v>
          </cell>
          <cell r="D94">
            <v>-995412.92</v>
          </cell>
          <cell r="E94">
            <v>-216627.85</v>
          </cell>
          <cell r="F94">
            <v>-277762.81</v>
          </cell>
          <cell r="G94">
            <v>-306483.82779166667</v>
          </cell>
          <cell r="H94">
            <v>-337814.36529166671</v>
          </cell>
          <cell r="I94">
            <v>-467304.29862500005</v>
          </cell>
          <cell r="J94">
            <v>-467346.96529166668</v>
          </cell>
          <cell r="K94">
            <v>-2073340.1170000001</v>
          </cell>
          <cell r="L94">
            <v>-3068753.037</v>
          </cell>
          <cell r="M94">
            <v>-1796287.4077916667</v>
          </cell>
          <cell r="N94">
            <v>-2134101.7730833334</v>
          </cell>
          <cell r="O94">
            <v>-2601406.0717083337</v>
          </cell>
          <cell r="P94">
            <v>-3068753.0370000005</v>
          </cell>
        </row>
        <row r="95">
          <cell r="C95">
            <v>22</v>
          </cell>
        </row>
        <row r="96">
          <cell r="C96">
            <v>23</v>
          </cell>
          <cell r="D96">
            <v>120702.84</v>
          </cell>
          <cell r="E96">
            <v>3693.07</v>
          </cell>
          <cell r="F96">
            <v>5370.1</v>
          </cell>
          <cell r="G96">
            <v>3950.0552749552789</v>
          </cell>
          <cell r="H96">
            <v>5249.8330527330563</v>
          </cell>
          <cell r="I96">
            <v>5805.3886082886129</v>
          </cell>
          <cell r="J96">
            <v>6360.9441638441676</v>
          </cell>
          <cell r="K96">
            <v>30429.391099821114</v>
          </cell>
          <cell r="L96">
            <v>151132.2310998211</v>
          </cell>
          <cell r="M96">
            <v>133716.0652749553</v>
          </cell>
          <cell r="N96">
            <v>138965.89832768837</v>
          </cell>
          <cell r="O96">
            <v>144771.28693597697</v>
          </cell>
          <cell r="P96">
            <v>151132.23109982113</v>
          </cell>
        </row>
        <row r="97">
          <cell r="C97">
            <v>24</v>
          </cell>
          <cell r="D97">
            <v>-1116115.76</v>
          </cell>
          <cell r="E97">
            <v>-220320.92</v>
          </cell>
          <cell r="F97">
            <v>-283132.90999999997</v>
          </cell>
          <cell r="G97">
            <v>-310433.88306662196</v>
          </cell>
          <cell r="H97">
            <v>-343064.19834439975</v>
          </cell>
          <cell r="I97">
            <v>-473109.68723328866</v>
          </cell>
          <cell r="J97">
            <v>-473707.90945551085</v>
          </cell>
          <cell r="K97">
            <v>-2103769.5080998214</v>
          </cell>
          <cell r="L97">
            <v>-3219885.2680998212</v>
          </cell>
          <cell r="M97">
            <v>-1930003.4730666219</v>
          </cell>
          <cell r="N97">
            <v>-2273067.6714110216</v>
          </cell>
          <cell r="O97">
            <v>-2746177.3586443104</v>
          </cell>
          <cell r="P97">
            <v>-3219885.2680998212</v>
          </cell>
        </row>
        <row r="98">
          <cell r="C98">
            <v>25</v>
          </cell>
        </row>
        <row r="99">
          <cell r="C99">
            <v>26</v>
          </cell>
          <cell r="D99">
            <v>10</v>
          </cell>
          <cell r="E99">
            <v>17</v>
          </cell>
          <cell r="F99">
            <v>19</v>
          </cell>
          <cell r="G99">
            <v>19</v>
          </cell>
          <cell r="H99">
            <v>22</v>
          </cell>
          <cell r="I99">
            <v>21</v>
          </cell>
          <cell r="J99">
            <v>21</v>
          </cell>
          <cell r="K99">
            <v>21</v>
          </cell>
        </row>
        <row r="100">
          <cell r="C100">
            <v>27</v>
          </cell>
          <cell r="F100">
            <v>-2</v>
          </cell>
          <cell r="G100">
            <v>-4</v>
          </cell>
          <cell r="H100">
            <v>-4</v>
          </cell>
          <cell r="I100">
            <v>-4</v>
          </cell>
          <cell r="J100">
            <v>-4</v>
          </cell>
          <cell r="K100">
            <v>-4</v>
          </cell>
        </row>
        <row r="101">
          <cell r="C101">
            <v>28</v>
          </cell>
          <cell r="E101">
            <v>30338.825037553583</v>
          </cell>
          <cell r="F101">
            <v>25971.443281389282</v>
          </cell>
          <cell r="G101">
            <v>23576.857943218598</v>
          </cell>
          <cell r="H101">
            <v>21941.670942653418</v>
          </cell>
          <cell r="I101">
            <v>21296.831036330641</v>
          </cell>
          <cell r="J101">
            <v>22605.95305056818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Master"/>
      <sheetName val="BS"/>
      <sheetName val="P&amp;L"/>
      <sheetName val="sh1"/>
      <sheetName val="sh2"/>
      <sheetName val="sh3"/>
      <sheetName val="sh4"/>
      <sheetName val="sh5"/>
      <sheetName val="sch6"/>
      <sheetName val="sh7"/>
      <sheetName val="sh8"/>
      <sheetName val="sh9"/>
      <sheetName val="sh10"/>
      <sheetName val="sh11"/>
      <sheetName val="sh12"/>
      <sheetName val="sh13"/>
      <sheetName val="CF"/>
      <sheetName val="CFAdj"/>
      <sheetName val="Manrem"/>
      <sheetName val="NOTES"/>
      <sheetName val="Qty"/>
      <sheetName val="profile"/>
      <sheetName val="sh6"/>
      <sheetName val="Sheet1"/>
      <sheetName val="Sheet2"/>
      <sheetName val="Sheet3"/>
      <sheetName val="Sheet4"/>
      <sheetName val="Sheet5"/>
    </sheetNames>
    <sheetDataSet>
      <sheetData sheetId="0">
        <row r="3">
          <cell r="C3" t="str">
            <v>31-March-02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Master"/>
      <sheetName val="BS"/>
      <sheetName val="PL"/>
      <sheetName val="FA"/>
      <sheetName val="Dep"/>
      <sheetName val="FD"/>
      <sheetName val="Loyalty"/>
      <sheetName val="Profit"/>
      <sheetName val="Sales"/>
      <sheetName val="BP"/>
      <sheetName val="BRS"/>
      <sheetName val="Forex"/>
      <sheetName val="CF"/>
    </sheetNames>
    <sheetDataSet>
      <sheetData sheetId="0">
        <row r="3">
          <cell r="B3">
            <v>39326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Master"/>
      <sheetName val="BS"/>
      <sheetName val="PL"/>
      <sheetName val="Sh1&amp;2"/>
      <sheetName val="Sh3"/>
      <sheetName val="sh4"/>
      <sheetName val="sh5"/>
      <sheetName val="sh6&amp;7"/>
      <sheetName val="sh8"/>
      <sheetName val="profile"/>
      <sheetName val="Notes"/>
      <sheetName val="MAPS"/>
      <sheetName val="ProviforTax"/>
      <sheetName val="DeprnTax"/>
    </sheetNames>
    <sheetDataSet>
      <sheetData sheetId="0">
        <row r="7">
          <cell r="C7" t="str">
            <v>SCHEDULE FORMING PART OF PROFIT AND LOSS ACCOUNT FOR THE PERIOD ENDED</v>
          </cell>
        </row>
        <row r="9">
          <cell r="C9" t="str">
            <v>RUPEES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AutoOpen Stub Data"/>
      <sheetName val="Customize Your Statement"/>
      <sheetName val="Chart4"/>
      <sheetName val="Chart3"/>
      <sheetName val="Chart2"/>
      <sheetName val="Chart1"/>
      <sheetName val="Expense Statement"/>
      <sheetName val="Macros"/>
      <sheetName val="ATW"/>
      <sheetName val="Lock"/>
      <sheetName val="Select Employee"/>
      <sheetName val="Intl Data Table"/>
      <sheetName val="TemplateInformation"/>
    </sheetNames>
    <sheetDataSet>
      <sheetData sheetId="0" refreshError="1"/>
      <sheetData sheetId="1" refreshError="1">
        <row r="21">
          <cell r="G21" t="b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1"/>
      <sheetName val="Cash deposit"/>
      <sheetName val="CustData"/>
      <sheetName val="Deposit Sheet"/>
      <sheetName val="XX0"/>
      <sheetName val="fig to words"/>
      <sheetName val="XX1"/>
      <sheetName val="Business Mart Deposit"/>
      <sheetName val="Sheet3"/>
      <sheetName val="XXX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">
          <cell r="G1" t="str">
            <v>Andheri</v>
          </cell>
        </row>
        <row r="2">
          <cell r="G2" t="str">
            <v>Kandivali</v>
          </cell>
        </row>
        <row r="3">
          <cell r="G3" t="str">
            <v>Fort</v>
          </cell>
        </row>
        <row r="4">
          <cell r="G4" t="str">
            <v>Lower Parel</v>
          </cell>
        </row>
        <row r="5">
          <cell r="G5" t="str">
            <v>Vikhroli</v>
          </cell>
        </row>
        <row r="6">
          <cell r="G6" t="str">
            <v>Agent</v>
          </cell>
        </row>
        <row r="7">
          <cell r="G7" t="str">
            <v>Franchise</v>
          </cell>
        </row>
        <row r="8">
          <cell r="G8" t="str">
            <v>Agent Outstation</v>
          </cell>
        </row>
        <row r="9">
          <cell r="G9" t="str">
            <v>Jet</v>
          </cell>
        </row>
        <row r="10">
          <cell r="G10" t="str">
            <v>Corporate</v>
          </cell>
        </row>
        <row r="11">
          <cell r="G11" t="str">
            <v>Re Deposit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Amortization Table"/>
      <sheetName val="Amortization Table (2)"/>
      <sheetName val="Exhibit-1"/>
      <sheetName val="Exhibit -2"/>
      <sheetName val="Exhiti-2a"/>
      <sheetName val="Exhibit 6"/>
      <sheetName val="Annexure I"/>
      <sheetName val="FBT Annexure"/>
      <sheetName val="FBT data"/>
      <sheetName val="Work-8(1)"/>
      <sheetName val="Work-8(2)"/>
      <sheetName val="AmortizationTable"/>
      <sheetName val="Master"/>
      <sheetName val="Ratios"/>
      <sheetName val="GP"/>
      <sheetName val="ACC"/>
      <sheetName val="SC"/>
      <sheetName val="RS"/>
      <sheetName val="GG"/>
      <sheetName val="SL"/>
      <sheetName val="UL"/>
      <sheetName val="FA"/>
      <sheetName val="CWIP"/>
      <sheetName val="IV"/>
      <sheetName val="IN"/>
      <sheetName val="AR"/>
      <sheetName val="CB"/>
      <sheetName val="CA"/>
      <sheetName val="LA"/>
      <sheetName val="CL"/>
      <sheetName val="PR"/>
      <sheetName val="HO"/>
      <sheetName val="SALE"/>
      <sheetName val="OTH"/>
      <sheetName val="INC"/>
      <sheetName val="EXP"/>
      <sheetName val="CY_TB"/>
      <sheetName val="PY_TB"/>
    </sheetNames>
    <sheetDataSet>
      <sheetData sheetId="0">
        <row r="5">
          <cell r="D5">
            <v>800000</v>
          </cell>
        </row>
        <row r="6">
          <cell r="D6">
            <v>9.7500000000000003E-2</v>
          </cell>
        </row>
        <row r="7">
          <cell r="D7">
            <v>20</v>
          </cell>
        </row>
        <row r="9">
          <cell r="D9">
            <v>37653</v>
          </cell>
        </row>
        <row r="17">
          <cell r="I17">
            <v>798911.86519539112</v>
          </cell>
        </row>
        <row r="18">
          <cell r="I18">
            <v>797814.88929549477</v>
          </cell>
        </row>
        <row r="19">
          <cell r="I19">
            <v>796709.0004664117</v>
          </cell>
        </row>
        <row r="20">
          <cell r="I20">
            <v>795594.12629059236</v>
          </cell>
        </row>
        <row r="21">
          <cell r="I21">
            <v>794470.19376209448</v>
          </cell>
        </row>
        <row r="22">
          <cell r="I22">
            <v>793337.12928180257</v>
          </cell>
        </row>
        <row r="23">
          <cell r="I23">
            <v>792194.85865260824</v>
          </cell>
        </row>
        <row r="24">
          <cell r="I24">
            <v>791043.3070745517</v>
          </cell>
        </row>
        <row r="25">
          <cell r="I25">
            <v>789882.39913992351</v>
          </cell>
        </row>
        <row r="26">
          <cell r="I26">
            <v>788712.05882832641</v>
          </cell>
        </row>
        <row r="27">
          <cell r="I27">
            <v>787532.20950169757</v>
          </cell>
        </row>
        <row r="28">
          <cell r="I28">
            <v>786342.7738992899</v>
          </cell>
        </row>
        <row r="29">
          <cell r="I29">
            <v>785143.67413261265</v>
          </cell>
        </row>
        <row r="30">
          <cell r="I30">
            <v>783934.83168033115</v>
          </cell>
        </row>
        <row r="31">
          <cell r="I31">
            <v>782716.16738312494</v>
          </cell>
        </row>
        <row r="32">
          <cell r="I32">
            <v>781487.60143850395</v>
          </cell>
        </row>
        <row r="33">
          <cell r="I33">
            <v>780249.05339558283</v>
          </cell>
        </row>
        <row r="34">
          <cell r="I34">
            <v>779000.44214981305</v>
          </cell>
        </row>
        <row r="35">
          <cell r="I35">
            <v>777741.68593767134</v>
          </cell>
        </row>
        <row r="36">
          <cell r="I36">
            <v>776472.70233130595</v>
          </cell>
        </row>
        <row r="37">
          <cell r="I37">
            <v>775193.40823313885</v>
          </cell>
        </row>
        <row r="38">
          <cell r="I38">
            <v>773903.71987042413</v>
          </cell>
        </row>
        <row r="39">
          <cell r="I39">
            <v>772603.55278976238</v>
          </cell>
        </row>
        <row r="40">
          <cell r="I40">
            <v>771292.82185157028</v>
          </cell>
        </row>
        <row r="41">
          <cell r="I41">
            <v>769971.44122450531</v>
          </cell>
        </row>
        <row r="42">
          <cell r="I42">
            <v>768639.32437984552</v>
          </cell>
        </row>
        <row r="43">
          <cell r="I43">
            <v>767296.38408582285</v>
          </cell>
        </row>
        <row r="44">
          <cell r="I44">
            <v>765942.53240191122</v>
          </cell>
        </row>
        <row r="45">
          <cell r="I45">
            <v>764577.68067306781</v>
          </cell>
        </row>
        <row r="46">
          <cell r="I46">
            <v>763201.73952392756</v>
          </cell>
        </row>
        <row r="47">
          <cell r="I47">
            <v>761814.61885295052</v>
          </cell>
        </row>
        <row r="48">
          <cell r="I48">
            <v>760416.22782652185</v>
          </cell>
        </row>
        <row r="49">
          <cell r="I49">
            <v>759006.47487300343</v>
          </cell>
        </row>
        <row r="50">
          <cell r="I50">
            <v>757585.26767673763</v>
          </cell>
        </row>
        <row r="51">
          <cell r="I51">
            <v>756152.51317200216</v>
          </cell>
        </row>
        <row r="52">
          <cell r="I52">
            <v>754708.1175369157</v>
          </cell>
        </row>
        <row r="53">
          <cell r="I53">
            <v>747119.98273230682</v>
          </cell>
        </row>
        <row r="54">
          <cell r="I54">
            <v>745602.19778739789</v>
          </cell>
        </row>
        <row r="55">
          <cell r="I55">
            <v>744072.08083981159</v>
          </cell>
        </row>
        <row r="56">
          <cell r="I56">
            <v>742529.53169202607</v>
          </cell>
        </row>
        <row r="57">
          <cell r="I57">
            <v>740974.44933241489</v>
          </cell>
        </row>
        <row r="58">
          <cell r="I58">
            <v>739406.73192863178</v>
          </cell>
        </row>
        <row r="59">
          <cell r="I59">
            <v>737826.27682094299</v>
          </cell>
        </row>
        <row r="60">
          <cell r="I60">
            <v>736232.98051550426</v>
          </cell>
        </row>
        <row r="61">
          <cell r="I61">
            <v>734626.73867758375</v>
          </cell>
        </row>
        <row r="62">
          <cell r="I62">
            <v>733007.44612473017</v>
          </cell>
        </row>
        <row r="63">
          <cell r="I63">
            <v>731374.99681988463</v>
          </cell>
        </row>
        <row r="64">
          <cell r="I64">
            <v>729729.28386443725</v>
          </cell>
        </row>
        <row r="65">
          <cell r="I65">
            <v>728070.19949122681</v>
          </cell>
        </row>
        <row r="66">
          <cell r="I66">
            <v>726397.63505748415</v>
          </cell>
        </row>
        <row r="67">
          <cell r="I67">
            <v>724711.48103771731</v>
          </cell>
        </row>
        <row r="68">
          <cell r="I68">
            <v>723011.6270165398</v>
          </cell>
        </row>
        <row r="69">
          <cell r="I69">
            <v>721297.96168144024</v>
          </cell>
        </row>
        <row r="70">
          <cell r="I70">
            <v>719570.37281549303</v>
          </cell>
        </row>
        <row r="71">
          <cell r="I71">
            <v>717828.74729000998</v>
          </cell>
        </row>
        <row r="72">
          <cell r="I72">
            <v>716072.97105713235</v>
          </cell>
        </row>
        <row r="73">
          <cell r="I73">
            <v>714302.92914236267</v>
          </cell>
        </row>
        <row r="74">
          <cell r="I74">
            <v>712518.50563703547</v>
          </cell>
        </row>
        <row r="75">
          <cell r="I75">
            <v>710719.58369072748</v>
          </cell>
        </row>
        <row r="76">
          <cell r="I76">
            <v>708906.04550360574</v>
          </cell>
        </row>
        <row r="77">
          <cell r="I77">
            <v>707077.7723187136</v>
          </cell>
        </row>
        <row r="78">
          <cell r="I78">
            <v>705234.64441419416</v>
          </cell>
        </row>
        <row r="79">
          <cell r="I79">
            <v>703376.54109545052</v>
          </cell>
        </row>
        <row r="80">
          <cell r="I80">
            <v>701503.3406872421</v>
          </cell>
        </row>
        <row r="81">
          <cell r="I81">
            <v>699614.92052571697</v>
          </cell>
        </row>
        <row r="82">
          <cell r="I82">
            <v>697711.15695037949</v>
          </cell>
        </row>
        <row r="83">
          <cell r="I83">
            <v>695791.92529599241</v>
          </cell>
        </row>
        <row r="84">
          <cell r="I84">
            <v>693857.09988441342</v>
          </cell>
        </row>
        <row r="85">
          <cell r="I85">
            <v>691906.55401636532</v>
          </cell>
        </row>
        <row r="86">
          <cell r="I86">
            <v>689940.15996313933</v>
          </cell>
        </row>
        <row r="87">
          <cell r="I87">
            <v>687957.78895823087</v>
          </cell>
        </row>
        <row r="88">
          <cell r="I88">
            <v>685959.3111889076</v>
          </cell>
        </row>
        <row r="89">
          <cell r="I89">
            <v>683944.59578770853</v>
          </cell>
        </row>
        <row r="90">
          <cell r="I90">
            <v>681913.51082387473</v>
          </cell>
        </row>
        <row r="91">
          <cell r="I91">
            <v>679865.92329470976</v>
          </cell>
        </row>
        <row r="92">
          <cell r="I92">
            <v>677801.6991168703</v>
          </cell>
        </row>
        <row r="93">
          <cell r="I93">
            <v>675720.70311758597</v>
          </cell>
        </row>
        <row r="94">
          <cell r="I94">
            <v>673622.79902580741</v>
          </cell>
        </row>
        <row r="95">
          <cell r="I95">
            <v>671507.8494632832</v>
          </cell>
        </row>
        <row r="96">
          <cell r="I96">
            <v>669375.71593556344</v>
          </cell>
        </row>
        <row r="97">
          <cell r="I97">
            <v>667226.25882293098</v>
          </cell>
        </row>
        <row r="98">
          <cell r="I98">
            <v>665059.3373712583</v>
          </cell>
        </row>
        <row r="99">
          <cell r="I99">
            <v>662874.80968279089</v>
          </cell>
        </row>
        <row r="100">
          <cell r="I100">
            <v>660672.53270685463</v>
          </cell>
        </row>
        <row r="101">
          <cell r="I101">
            <v>658452.36223048891</v>
          </cell>
        </row>
        <row r="102">
          <cell r="I102">
            <v>656214.15286900266</v>
          </cell>
        </row>
        <row r="103">
          <cell r="I103">
            <v>653957.75805645436</v>
          </cell>
        </row>
        <row r="104">
          <cell r="I104">
            <v>651683.03003605409</v>
          </cell>
        </row>
        <row r="105">
          <cell r="I105">
            <v>649389.8198504881</v>
          </cell>
        </row>
        <row r="106">
          <cell r="I106">
            <v>647077.97733216442</v>
          </cell>
        </row>
        <row r="107">
          <cell r="I107">
            <v>644747.35109337931</v>
          </cell>
        </row>
        <row r="108">
          <cell r="I108">
            <v>642397.78851640411</v>
          </cell>
        </row>
        <row r="109">
          <cell r="I109">
            <v>640029.135743491</v>
          </cell>
        </row>
        <row r="110">
          <cell r="I110">
            <v>637641.23766679794</v>
          </cell>
        </row>
        <row r="111">
          <cell r="I111">
            <v>635233.93791823171</v>
          </cell>
        </row>
        <row r="112">
          <cell r="I112">
            <v>632807.07885920838</v>
          </cell>
        </row>
        <row r="113">
          <cell r="I113">
            <v>630360.50157033047</v>
          </cell>
        </row>
        <row r="114">
          <cell r="I114">
            <v>627894.04584098049</v>
          </cell>
        </row>
        <row r="115">
          <cell r="I115">
            <v>625407.55015882954</v>
          </cell>
        </row>
        <row r="116">
          <cell r="I116">
            <v>622900.85169926111</v>
          </cell>
        </row>
        <row r="117">
          <cell r="I117">
            <v>620373.78631470865</v>
          </cell>
        </row>
        <row r="118">
          <cell r="I118">
            <v>617826.18852390675</v>
          </cell>
        </row>
        <row r="119">
          <cell r="I119">
            <v>615257.89150105452</v>
          </cell>
        </row>
        <row r="120">
          <cell r="I120">
            <v>612668.7270648916</v>
          </cell>
        </row>
        <row r="121">
          <cell r="I121">
            <v>610058.52566768485</v>
          </cell>
        </row>
        <row r="122">
          <cell r="I122">
            <v>607427.1163841259</v>
          </cell>
        </row>
        <row r="123">
          <cell r="I123">
            <v>604774.32690013794</v>
          </cell>
        </row>
        <row r="124">
          <cell r="I124">
            <v>602099.98350159265</v>
          </cell>
        </row>
        <row r="125">
          <cell r="I125">
            <v>599403.9110629342</v>
          </cell>
        </row>
        <row r="126">
          <cell r="I126">
            <v>596685.93303571164</v>
          </cell>
        </row>
        <row r="127">
          <cell r="I127">
            <v>593945.87143701781</v>
          </cell>
        </row>
        <row r="128">
          <cell r="I128">
            <v>591183.54683783464</v>
          </cell>
        </row>
        <row r="129">
          <cell r="I129">
            <v>588398.77835128317</v>
          </cell>
        </row>
        <row r="130">
          <cell r="I130">
            <v>585591.38362077845</v>
          </cell>
        </row>
        <row r="131">
          <cell r="I131">
            <v>582761.1788080883</v>
          </cell>
        </row>
        <row r="132">
          <cell r="I132">
            <v>579907.97858129512</v>
          </cell>
        </row>
        <row r="133">
          <cell r="I133">
            <v>577031.59610265924</v>
          </cell>
        </row>
        <row r="134">
          <cell r="I134">
            <v>574131.8430163844</v>
          </cell>
        </row>
        <row r="135">
          <cell r="I135">
            <v>571208.52943628363</v>
          </cell>
        </row>
        <row r="136">
          <cell r="I136">
            <v>568261.46393334446</v>
          </cell>
        </row>
        <row r="137">
          <cell r="I137">
            <v>565290.45352319395</v>
          </cell>
        </row>
        <row r="138">
          <cell r="I138">
            <v>562295.30365346093</v>
          </cell>
        </row>
        <row r="139">
          <cell r="I139">
            <v>559275.81819103635</v>
          </cell>
        </row>
        <row r="140">
          <cell r="I140">
            <v>556231.79940922954</v>
          </cell>
        </row>
        <row r="141">
          <cell r="I141">
            <v>553163.0479748206</v>
          </cell>
        </row>
        <row r="142">
          <cell r="I142">
            <v>550069.36293500708</v>
          </cell>
        </row>
        <row r="143">
          <cell r="I143">
            <v>546950.54170424503</v>
          </cell>
        </row>
        <row r="144">
          <cell r="I144">
            <v>543806.38005098305</v>
          </cell>
        </row>
        <row r="145">
          <cell r="I145">
            <v>540636.67208428832</v>
          </cell>
        </row>
        <row r="146">
          <cell r="I146">
            <v>537441.21024036419</v>
          </cell>
        </row>
        <row r="147">
          <cell r="I147">
            <v>534219.78526895819</v>
          </cell>
        </row>
        <row r="148">
          <cell r="I148">
            <v>530972.18621965952</v>
          </cell>
        </row>
        <row r="149">
          <cell r="I149">
            <v>527698.20042808529</v>
          </cell>
        </row>
        <row r="150">
          <cell r="I150">
            <v>524397.61350195459</v>
          </cell>
        </row>
        <row r="151">
          <cell r="I151">
            <v>521070.20930704905</v>
          </cell>
        </row>
        <row r="152">
          <cell r="I152">
            <v>517715.76995305991</v>
          </cell>
        </row>
        <row r="153">
          <cell r="I153">
            <v>514334.07577931957</v>
          </cell>
        </row>
        <row r="154">
          <cell r="I154">
            <v>510924.90534041758</v>
          </cell>
        </row>
        <row r="155">
          <cell r="I155">
            <v>507488.03539169952</v>
          </cell>
        </row>
        <row r="156">
          <cell r="I156">
            <v>504023.24087464815</v>
          </cell>
        </row>
        <row r="157">
          <cell r="I157">
            <v>500530.29490214575</v>
          </cell>
        </row>
        <row r="158">
          <cell r="I158">
            <v>497008.96874361672</v>
          </cell>
        </row>
        <row r="159">
          <cell r="I159">
            <v>493459.03181004967</v>
          </cell>
        </row>
        <row r="160">
          <cell r="I160">
            <v>489880.2516388974</v>
          </cell>
        </row>
        <row r="161">
          <cell r="I161">
            <v>486272.39387885452</v>
          </cell>
        </row>
        <row r="162">
          <cell r="I162">
            <v>482635.2222745113</v>
          </cell>
        </row>
        <row r="163">
          <cell r="I163">
            <v>478968.49865088274</v>
          </cell>
        </row>
        <row r="164">
          <cell r="I164">
            <v>475271.98289781221</v>
          </cell>
        </row>
        <row r="165">
          <cell r="I165">
            <v>471545.43295424798</v>
          </cell>
        </row>
        <row r="166">
          <cell r="I166">
            <v>467788.60479239229</v>
          </cell>
        </row>
        <row r="167">
          <cell r="I167">
            <v>464001.25240172155</v>
          </cell>
        </row>
        <row r="168">
          <cell r="I168">
            <v>460183.12777287659</v>
          </cell>
        </row>
        <row r="169">
          <cell r="I169">
            <v>456333.98088142229</v>
          </cell>
        </row>
        <row r="170">
          <cell r="I170">
            <v>452453.55967147491</v>
          </cell>
        </row>
        <row r="171">
          <cell r="I171">
            <v>448541.61003919673</v>
          </cell>
        </row>
        <row r="172">
          <cell r="I172">
            <v>444597.87581615627</v>
          </cell>
        </row>
        <row r="173">
          <cell r="I173">
            <v>440622.09875255363</v>
          </cell>
        </row>
        <row r="174">
          <cell r="I174">
            <v>436614.0185003092</v>
          </cell>
        </row>
        <row r="175">
          <cell r="I175">
            <v>432573.37259601528</v>
          </cell>
        </row>
        <row r="176">
          <cell r="I176">
            <v>428499.89644374896</v>
          </cell>
        </row>
        <row r="177">
          <cell r="I177">
            <v>424393.32329774549</v>
          </cell>
        </row>
        <row r="178">
          <cell r="I178">
            <v>420253.38424493076</v>
          </cell>
        </row>
        <row r="179">
          <cell r="I179">
            <v>416079.80818731186</v>
          </cell>
        </row>
        <row r="180">
          <cell r="I180">
            <v>411872.32182422484</v>
          </cell>
        </row>
        <row r="181">
          <cell r="I181">
            <v>407630.64963443775</v>
          </cell>
        </row>
        <row r="182">
          <cell r="I182">
            <v>403354.51385810861</v>
          </cell>
        </row>
        <row r="183">
          <cell r="I183">
            <v>399043.6344785968</v>
          </cell>
        </row>
        <row r="184">
          <cell r="I184">
            <v>394697.72920412646</v>
          </cell>
        </row>
        <row r="185">
          <cell r="I185">
            <v>390316.51344930107</v>
          </cell>
        </row>
        <row r="186">
          <cell r="I186">
            <v>385899.70031646773</v>
          </cell>
        </row>
        <row r="187">
          <cell r="I187">
            <v>381447.00057693012</v>
          </cell>
        </row>
        <row r="188">
          <cell r="I188">
            <v>376958.12265200872</v>
          </cell>
        </row>
        <row r="189">
          <cell r="I189">
            <v>372432.77259394736</v>
          </cell>
        </row>
        <row r="190">
          <cell r="I190">
            <v>367870.65406666422</v>
          </cell>
        </row>
        <row r="191">
          <cell r="I191">
            <v>363271.46832634695</v>
          </cell>
        </row>
        <row r="192">
          <cell r="I192">
            <v>358634.91420188959</v>
          </cell>
        </row>
        <row r="193">
          <cell r="I193">
            <v>353960.68807517103</v>
          </cell>
        </row>
        <row r="194">
          <cell r="I194">
            <v>349248.48386117286</v>
          </cell>
        </row>
        <row r="195">
          <cell r="I195">
            <v>344497.99298793596</v>
          </cell>
        </row>
        <row r="196">
          <cell r="I196">
            <v>339708.90437635401</v>
          </cell>
        </row>
        <row r="197">
          <cell r="I197">
            <v>334880.90441980294</v>
          </cell>
        </row>
        <row r="198">
          <cell r="I198">
            <v>330013.67696360493</v>
          </cell>
        </row>
        <row r="199">
          <cell r="I199">
            <v>325106.90328432526</v>
          </cell>
        </row>
        <row r="200">
          <cell r="I200">
            <v>320160.26206890144</v>
          </cell>
        </row>
        <row r="201">
          <cell r="I201">
            <v>315173.4293936023</v>
          </cell>
        </row>
        <row r="202">
          <cell r="I202">
            <v>310146.07870281639</v>
          </cell>
        </row>
        <row r="203">
          <cell r="I203">
            <v>305077.88078766782</v>
          </cell>
        </row>
        <row r="204">
          <cell r="I204">
            <v>299968.5037644587</v>
          </cell>
        </row>
        <row r="205">
          <cell r="I205">
            <v>294817.61305293598</v>
          </cell>
        </row>
        <row r="206">
          <cell r="I206">
            <v>289624.87135438214</v>
          </cell>
        </row>
        <row r="207">
          <cell r="I207">
            <v>284389.93862952758</v>
          </cell>
        </row>
        <row r="208">
          <cell r="I208">
            <v>279112.47207628353</v>
          </cell>
        </row>
        <row r="209">
          <cell r="I209">
            <v>273792.1261072944</v>
          </cell>
        </row>
        <row r="210">
          <cell r="I210">
            <v>268428.55232730723</v>
          </cell>
        </row>
        <row r="211">
          <cell r="I211">
            <v>263021.39951035765</v>
          </cell>
        </row>
        <row r="212">
          <cell r="I212">
            <v>257570.31357677036</v>
          </cell>
        </row>
        <row r="213">
          <cell r="I213">
            <v>252074.93756997268</v>
          </cell>
        </row>
        <row r="214">
          <cell r="I214">
            <v>246534.91163311977</v>
          </cell>
        </row>
        <row r="215">
          <cell r="I215">
            <v>240949.87298552995</v>
          </cell>
        </row>
        <row r="216">
          <cell r="I216">
            <v>235319.45589892843</v>
          </cell>
        </row>
        <row r="217">
          <cell r="I217">
            <v>229643.29167349829</v>
          </cell>
        </row>
        <row r="218">
          <cell r="I218">
            <v>223921.00861373651</v>
          </cell>
        </row>
        <row r="219">
          <cell r="I219">
            <v>218152.23200411419</v>
          </cell>
        </row>
        <row r="220">
          <cell r="I220">
            <v>212336.58408453868</v>
          </cell>
        </row>
        <row r="221">
          <cell r="I221">
            <v>206473.68402561662</v>
          </cell>
        </row>
        <row r="222">
          <cell r="I222">
            <v>200563.14790371581</v>
          </cell>
        </row>
        <row r="223">
          <cell r="I223">
            <v>194604.58867582458</v>
          </cell>
        </row>
        <row r="224">
          <cell r="I224">
            <v>188597.61615420671</v>
          </cell>
        </row>
        <row r="225">
          <cell r="I225">
            <v>182541.8369808507</v>
          </cell>
        </row>
        <row r="226">
          <cell r="I226">
            <v>176436.85460171118</v>
          </cell>
        </row>
        <row r="227">
          <cell r="I227">
            <v>170282.26924074115</v>
          </cell>
        </row>
        <row r="228">
          <cell r="I228">
            <v>164077.67787371323</v>
          </cell>
        </row>
        <row r="229">
          <cell r="I229">
            <v>157822.67420182819</v>
          </cell>
        </row>
        <row r="230">
          <cell r="I230">
            <v>151516.84862510912</v>
          </cell>
        </row>
        <row r="231">
          <cell r="I231">
            <v>145159.7882155792</v>
          </cell>
        </row>
        <row r="232">
          <cell r="I232">
            <v>138751.07669022185</v>
          </cell>
        </row>
        <row r="233">
          <cell r="I233">
            <v>132290.29438372096</v>
          </cell>
        </row>
        <row r="234">
          <cell r="I234">
            <v>125777.01822097975</v>
          </cell>
        </row>
        <row r="235">
          <cell r="I235">
            <v>119210.82168941628</v>
          </cell>
        </row>
        <row r="236">
          <cell r="I236">
            <v>112591.27481103384</v>
          </cell>
        </row>
        <row r="237">
          <cell r="I237">
            <v>105917.94411426455</v>
          </cell>
        </row>
        <row r="238">
          <cell r="I238">
            <v>99190.392605584013</v>
          </cell>
        </row>
        <row r="239">
          <cell r="I239">
            <v>92408.179740895444</v>
          </cell>
        </row>
        <row r="240">
          <cell r="I240">
            <v>85570.861396681285</v>
          </cell>
        </row>
        <row r="241">
          <cell r="I241">
            <v>78677.989840920389</v>
          </cell>
        </row>
        <row r="242">
          <cell r="I242">
            <v>71729.113703768933</v>
          </cell>
        </row>
        <row r="243">
          <cell r="I243">
            <v>64723.777948003117</v>
          </cell>
        </row>
        <row r="244">
          <cell r="I244">
            <v>57661.523839221707</v>
          </cell>
        </row>
        <row r="245">
          <cell r="I245">
            <v>50541.888915806448</v>
          </cell>
        </row>
        <row r="246">
          <cell r="I246">
            <v>43364.406958638436</v>
          </cell>
        </row>
        <row r="247">
          <cell r="I247">
            <v>36128.607960568435</v>
          </cell>
        </row>
        <row r="248">
          <cell r="I248">
            <v>28834.018095639116</v>
          </cell>
        </row>
        <row r="249">
          <cell r="I249">
            <v>21480.159688057247</v>
          </cell>
        </row>
        <row r="250">
          <cell r="I250">
            <v>14066.551180913775</v>
          </cell>
        </row>
        <row r="251">
          <cell r="I251">
            <v>6592.7071046497613</v>
          </cell>
        </row>
        <row r="252">
          <cell r="I252">
            <v>0</v>
          </cell>
        </row>
        <row r="253">
          <cell r="I253">
            <v>0</v>
          </cell>
        </row>
        <row r="254">
          <cell r="I254">
            <v>0</v>
          </cell>
        </row>
        <row r="255">
          <cell r="I255">
            <v>0</v>
          </cell>
        </row>
        <row r="256">
          <cell r="I256">
            <v>0</v>
          </cell>
        </row>
        <row r="257">
          <cell r="I257">
            <v>0</v>
          </cell>
        </row>
        <row r="258">
          <cell r="I258">
            <v>0</v>
          </cell>
        </row>
        <row r="259">
          <cell r="I259">
            <v>0</v>
          </cell>
        </row>
        <row r="260">
          <cell r="I260">
            <v>0</v>
          </cell>
        </row>
        <row r="261">
          <cell r="I261">
            <v>0</v>
          </cell>
        </row>
        <row r="262">
          <cell r="I262">
            <v>0</v>
          </cell>
        </row>
        <row r="263">
          <cell r="I263">
            <v>0</v>
          </cell>
        </row>
        <row r="264">
          <cell r="I264">
            <v>0</v>
          </cell>
        </row>
        <row r="265">
          <cell r="I265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  <row r="278">
          <cell r="I278">
            <v>0</v>
          </cell>
        </row>
        <row r="279">
          <cell r="I279">
            <v>0</v>
          </cell>
        </row>
        <row r="280">
          <cell r="I280">
            <v>0</v>
          </cell>
        </row>
        <row r="281">
          <cell r="I281">
            <v>0</v>
          </cell>
        </row>
        <row r="282">
          <cell r="I282">
            <v>0</v>
          </cell>
        </row>
        <row r="283">
          <cell r="I283">
            <v>0</v>
          </cell>
        </row>
        <row r="284">
          <cell r="I284">
            <v>0</v>
          </cell>
        </row>
        <row r="285">
          <cell r="I285">
            <v>0</v>
          </cell>
        </row>
        <row r="286">
          <cell r="I286">
            <v>0</v>
          </cell>
        </row>
        <row r="287">
          <cell r="I287">
            <v>0</v>
          </cell>
        </row>
        <row r="288">
          <cell r="I288">
            <v>0</v>
          </cell>
        </row>
        <row r="289">
          <cell r="I289">
            <v>0</v>
          </cell>
        </row>
        <row r="290">
          <cell r="I290">
            <v>0</v>
          </cell>
        </row>
        <row r="291">
          <cell r="I291">
            <v>0</v>
          </cell>
        </row>
        <row r="292">
          <cell r="I292">
            <v>0</v>
          </cell>
        </row>
        <row r="293">
          <cell r="I293">
            <v>0</v>
          </cell>
        </row>
        <row r="294">
          <cell r="I294">
            <v>0</v>
          </cell>
        </row>
        <row r="295">
          <cell r="I295">
            <v>0</v>
          </cell>
        </row>
        <row r="296">
          <cell r="I296">
            <v>0</v>
          </cell>
        </row>
        <row r="297">
          <cell r="I297">
            <v>0</v>
          </cell>
        </row>
        <row r="298">
          <cell r="I298">
            <v>0</v>
          </cell>
        </row>
        <row r="299">
          <cell r="I299">
            <v>0</v>
          </cell>
        </row>
        <row r="300">
          <cell r="I300">
            <v>0</v>
          </cell>
        </row>
        <row r="301">
          <cell r="I301">
            <v>0</v>
          </cell>
        </row>
        <row r="302">
          <cell r="I302">
            <v>0</v>
          </cell>
        </row>
        <row r="303">
          <cell r="I303">
            <v>0</v>
          </cell>
        </row>
        <row r="304">
          <cell r="I304">
            <v>0</v>
          </cell>
        </row>
        <row r="305">
          <cell r="I305">
            <v>0</v>
          </cell>
        </row>
        <row r="306">
          <cell r="I306">
            <v>0</v>
          </cell>
        </row>
        <row r="307">
          <cell r="I307">
            <v>0</v>
          </cell>
        </row>
        <row r="308">
          <cell r="I308">
            <v>0</v>
          </cell>
        </row>
        <row r="309">
          <cell r="I309">
            <v>0</v>
          </cell>
        </row>
        <row r="310">
          <cell r="I310">
            <v>0</v>
          </cell>
        </row>
        <row r="311">
          <cell r="I311">
            <v>0</v>
          </cell>
        </row>
        <row r="312">
          <cell r="I312">
            <v>0</v>
          </cell>
        </row>
        <row r="313">
          <cell r="I313">
            <v>0</v>
          </cell>
        </row>
        <row r="314">
          <cell r="I314">
            <v>0</v>
          </cell>
        </row>
        <row r="315">
          <cell r="I315">
            <v>0</v>
          </cell>
        </row>
        <row r="316">
          <cell r="I316">
            <v>0</v>
          </cell>
        </row>
        <row r="317">
          <cell r="I317">
            <v>0</v>
          </cell>
        </row>
        <row r="318">
          <cell r="I318">
            <v>0</v>
          </cell>
        </row>
        <row r="319">
          <cell r="I319">
            <v>0</v>
          </cell>
        </row>
        <row r="320">
          <cell r="I320">
            <v>0</v>
          </cell>
        </row>
        <row r="321">
          <cell r="I321">
            <v>0</v>
          </cell>
        </row>
        <row r="322">
          <cell r="I322">
            <v>0</v>
          </cell>
        </row>
        <row r="323">
          <cell r="I323">
            <v>0</v>
          </cell>
        </row>
        <row r="324">
          <cell r="I324">
            <v>0</v>
          </cell>
        </row>
        <row r="325">
          <cell r="I325">
            <v>0</v>
          </cell>
        </row>
        <row r="326">
          <cell r="I326">
            <v>0</v>
          </cell>
        </row>
        <row r="327">
          <cell r="I327">
            <v>0</v>
          </cell>
        </row>
        <row r="328">
          <cell r="I328">
            <v>0</v>
          </cell>
        </row>
        <row r="329">
          <cell r="I329">
            <v>0</v>
          </cell>
        </row>
        <row r="330">
          <cell r="I330">
            <v>0</v>
          </cell>
        </row>
        <row r="331">
          <cell r="I331">
            <v>0</v>
          </cell>
        </row>
        <row r="332">
          <cell r="I332">
            <v>0</v>
          </cell>
        </row>
        <row r="333">
          <cell r="I333">
            <v>0</v>
          </cell>
        </row>
        <row r="334">
          <cell r="I334">
            <v>0</v>
          </cell>
        </row>
        <row r="335">
          <cell r="I335">
            <v>0</v>
          </cell>
        </row>
        <row r="336">
          <cell r="I336">
            <v>0</v>
          </cell>
        </row>
        <row r="337">
          <cell r="I337">
            <v>0</v>
          </cell>
        </row>
        <row r="338">
          <cell r="I338">
            <v>0</v>
          </cell>
        </row>
        <row r="339">
          <cell r="I339">
            <v>0</v>
          </cell>
        </row>
        <row r="340">
          <cell r="I340">
            <v>0</v>
          </cell>
        </row>
        <row r="341">
          <cell r="I341">
            <v>0</v>
          </cell>
        </row>
        <row r="342">
          <cell r="I342">
            <v>0</v>
          </cell>
        </row>
        <row r="343">
          <cell r="I343">
            <v>0</v>
          </cell>
        </row>
        <row r="344">
          <cell r="I344">
            <v>0</v>
          </cell>
        </row>
        <row r="345">
          <cell r="I345">
            <v>0</v>
          </cell>
        </row>
        <row r="346">
          <cell r="I346">
            <v>0</v>
          </cell>
        </row>
        <row r="347">
          <cell r="I347">
            <v>0</v>
          </cell>
        </row>
        <row r="348">
          <cell r="I348">
            <v>0</v>
          </cell>
        </row>
        <row r="349">
          <cell r="I349">
            <v>0</v>
          </cell>
        </row>
        <row r="350">
          <cell r="I350">
            <v>0</v>
          </cell>
        </row>
        <row r="351">
          <cell r="I351">
            <v>0</v>
          </cell>
        </row>
        <row r="352">
          <cell r="I352">
            <v>0</v>
          </cell>
        </row>
        <row r="353">
          <cell r="I353">
            <v>0</v>
          </cell>
        </row>
        <row r="354">
          <cell r="I354">
            <v>0</v>
          </cell>
        </row>
        <row r="355">
          <cell r="I355">
            <v>0</v>
          </cell>
        </row>
        <row r="356">
          <cell r="I356">
            <v>0</v>
          </cell>
        </row>
        <row r="357">
          <cell r="I357">
            <v>0</v>
          </cell>
        </row>
        <row r="358">
          <cell r="I358">
            <v>0</v>
          </cell>
        </row>
        <row r="359">
          <cell r="I359">
            <v>0</v>
          </cell>
        </row>
        <row r="360">
          <cell r="I360">
            <v>0</v>
          </cell>
        </row>
        <row r="361">
          <cell r="I361">
            <v>0</v>
          </cell>
        </row>
        <row r="362">
          <cell r="I362">
            <v>0</v>
          </cell>
        </row>
        <row r="363">
          <cell r="I363">
            <v>0</v>
          </cell>
        </row>
        <row r="364">
          <cell r="I364">
            <v>0</v>
          </cell>
        </row>
        <row r="365">
          <cell r="I365">
            <v>0</v>
          </cell>
        </row>
        <row r="366">
          <cell r="I366">
            <v>0</v>
          </cell>
        </row>
        <row r="367">
          <cell r="I367">
            <v>0</v>
          </cell>
        </row>
        <row r="368">
          <cell r="I368">
            <v>0</v>
          </cell>
        </row>
        <row r="369">
          <cell r="I369">
            <v>0</v>
          </cell>
        </row>
        <row r="370">
          <cell r="I370">
            <v>0</v>
          </cell>
        </row>
        <row r="371">
          <cell r="I371">
            <v>0</v>
          </cell>
        </row>
        <row r="372">
          <cell r="I372">
            <v>0</v>
          </cell>
        </row>
        <row r="373">
          <cell r="I373">
            <v>0</v>
          </cell>
        </row>
        <row r="374">
          <cell r="I374">
            <v>0</v>
          </cell>
        </row>
        <row r="375">
          <cell r="I375">
            <v>0</v>
          </cell>
        </row>
        <row r="376">
          <cell r="I376">
            <v>0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code"/>
      <sheetName val="deposit"/>
      <sheetName val="payment"/>
      <sheetName val="FORMAT"/>
    </sheetNames>
    <sheetDataSet>
      <sheetData sheetId="0" refreshError="1">
        <row r="15">
          <cell r="B15" t="str">
            <v>Co-load</v>
          </cell>
        </row>
        <row r="19">
          <cell r="B19" t="str">
            <v>Utility</v>
          </cell>
        </row>
        <row r="23">
          <cell r="B23" t="str">
            <v>Taxes</v>
          </cell>
        </row>
        <row r="26">
          <cell r="B26" t="str">
            <v>Rent</v>
          </cell>
        </row>
        <row r="29">
          <cell r="B29" t="str">
            <v>Other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Medical Reimb."/>
      <sheetName val="Telephone"/>
      <sheetName val="VEhicle"/>
      <sheetName val="LTA"/>
      <sheetName val="Attendence"/>
      <sheetName val="FBT"/>
    </sheetNames>
    <sheetDataSet>
      <sheetData sheetId="0"/>
      <sheetData sheetId="1">
        <row r="8">
          <cell r="B8" t="str">
            <v>J0001</v>
          </cell>
          <cell r="C8" t="str">
            <v>Aarthi Vijaykumar</v>
          </cell>
          <cell r="D8">
            <v>39522</v>
          </cell>
          <cell r="F8">
            <v>12000</v>
          </cell>
          <cell r="G8">
            <v>1000.0000000000001</v>
          </cell>
          <cell r="H8">
            <v>1000</v>
          </cell>
          <cell r="I8">
            <v>166.66666666666669</v>
          </cell>
          <cell r="J8">
            <v>1000</v>
          </cell>
          <cell r="K8">
            <v>1000</v>
          </cell>
          <cell r="L8">
            <v>1000.0000000000001</v>
          </cell>
          <cell r="M8">
            <v>0</v>
          </cell>
          <cell r="N8">
            <v>1000.0000000000001</v>
          </cell>
          <cell r="O8">
            <v>1000</v>
          </cell>
          <cell r="P8">
            <v>1000</v>
          </cell>
          <cell r="Q8">
            <v>1000</v>
          </cell>
          <cell r="R8">
            <v>1000</v>
          </cell>
          <cell r="S8">
            <v>10166.666666666666</v>
          </cell>
          <cell r="T8">
            <v>11000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11000</v>
          </cell>
          <cell r="AG8">
            <v>1000.0000000000001</v>
          </cell>
          <cell r="AH8">
            <v>999.99999999999989</v>
          </cell>
          <cell r="AI8">
            <v>166.66666666666652</v>
          </cell>
          <cell r="AJ8">
            <v>1000</v>
          </cell>
          <cell r="AK8">
            <v>999.99999999999955</v>
          </cell>
          <cell r="AL8">
            <v>1000</v>
          </cell>
          <cell r="AM8">
            <v>0</v>
          </cell>
          <cell r="AN8">
            <v>1000</v>
          </cell>
          <cell r="AO8">
            <v>1000</v>
          </cell>
          <cell r="AP8">
            <v>1000</v>
          </cell>
          <cell r="AQ8">
            <v>1000</v>
          </cell>
          <cell r="AR8">
            <v>1000</v>
          </cell>
          <cell r="AS8">
            <v>10166.666666666666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</row>
        <row r="9">
          <cell r="B9" t="str">
            <v>J0002</v>
          </cell>
          <cell r="C9" t="str">
            <v>Kiran Gaikwad</v>
          </cell>
          <cell r="D9">
            <v>39553</v>
          </cell>
          <cell r="F9">
            <v>12000</v>
          </cell>
          <cell r="G9">
            <v>966.66666666666674</v>
          </cell>
          <cell r="H9">
            <v>967.74193548387098</v>
          </cell>
          <cell r="I9">
            <v>66.666666666666671</v>
          </cell>
          <cell r="J9">
            <v>129.03225806451613</v>
          </cell>
          <cell r="K9">
            <v>1000</v>
          </cell>
          <cell r="L9">
            <v>1000.0000000000001</v>
          </cell>
          <cell r="M9">
            <v>1000</v>
          </cell>
          <cell r="N9">
            <v>1000.0000000000001</v>
          </cell>
          <cell r="O9">
            <v>1000</v>
          </cell>
          <cell r="P9">
            <v>1000</v>
          </cell>
          <cell r="Q9">
            <v>1000</v>
          </cell>
          <cell r="R9">
            <v>1000</v>
          </cell>
          <cell r="S9">
            <v>10130.107526881722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10130.107526881722</v>
          </cell>
          <cell r="AS9">
            <v>10130.107526881722</v>
          </cell>
          <cell r="AT9">
            <v>10130.107526881722</v>
          </cell>
          <cell r="AU9">
            <v>966.66666666666674</v>
          </cell>
          <cell r="AV9">
            <v>1934.4086021505377</v>
          </cell>
          <cell r="AW9">
            <v>2001.0752688172045</v>
          </cell>
          <cell r="AX9">
            <v>2130.1075268817208</v>
          </cell>
          <cell r="AY9">
            <v>3130.1075268817208</v>
          </cell>
          <cell r="AZ9">
            <v>4130.1075268817212</v>
          </cell>
          <cell r="BA9">
            <v>5130.1075268817212</v>
          </cell>
          <cell r="BB9">
            <v>6130.1075268817212</v>
          </cell>
          <cell r="BC9">
            <v>7130.1075268817212</v>
          </cell>
          <cell r="BD9">
            <v>8130.1075268817212</v>
          </cell>
          <cell r="BE9">
            <v>9130.1075268817222</v>
          </cell>
          <cell r="BF9">
            <v>0</v>
          </cell>
        </row>
        <row r="10">
          <cell r="B10" t="str">
            <v>J0003</v>
          </cell>
          <cell r="C10" t="str">
            <v>Rajendra Gupta</v>
          </cell>
          <cell r="D10">
            <v>39583</v>
          </cell>
          <cell r="F10">
            <v>12000</v>
          </cell>
          <cell r="G10">
            <v>933.33333333333337</v>
          </cell>
          <cell r="H10">
            <v>935.48387096774195</v>
          </cell>
          <cell r="I10">
            <v>100</v>
          </cell>
          <cell r="J10">
            <v>193.54838709677421</v>
          </cell>
          <cell r="K10">
            <v>1000</v>
          </cell>
          <cell r="L10">
            <v>1000.0000000000001</v>
          </cell>
          <cell r="M10">
            <v>1000</v>
          </cell>
          <cell r="N10">
            <v>1000.0000000000001</v>
          </cell>
          <cell r="O10">
            <v>1000</v>
          </cell>
          <cell r="P10">
            <v>1000</v>
          </cell>
          <cell r="Q10">
            <v>1000</v>
          </cell>
          <cell r="R10">
            <v>1000</v>
          </cell>
          <cell r="S10">
            <v>10162.365591397851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10162.365591397851</v>
          </cell>
          <cell r="AS10">
            <v>10162.365591397851</v>
          </cell>
          <cell r="AT10">
            <v>10162.365591397851</v>
          </cell>
          <cell r="AU10">
            <v>933.33333333333337</v>
          </cell>
          <cell r="AV10">
            <v>1868.8172043010754</v>
          </cell>
          <cell r="AW10">
            <v>1968.8172043010754</v>
          </cell>
          <cell r="AX10">
            <v>2162.3655913978496</v>
          </cell>
          <cell r="AY10">
            <v>3162.3655913978496</v>
          </cell>
          <cell r="AZ10">
            <v>4162.36559139785</v>
          </cell>
          <cell r="BA10">
            <v>5162.36559139785</v>
          </cell>
          <cell r="BB10">
            <v>6162.36559139785</v>
          </cell>
          <cell r="BC10">
            <v>7162.36559139785</v>
          </cell>
          <cell r="BD10">
            <v>8162.36559139785</v>
          </cell>
          <cell r="BE10">
            <v>9162.3655913978509</v>
          </cell>
          <cell r="BF10">
            <v>0</v>
          </cell>
        </row>
        <row r="11">
          <cell r="B11" t="str">
            <v>J0004</v>
          </cell>
          <cell r="C11" t="str">
            <v>Devendra Singh</v>
          </cell>
          <cell r="D11">
            <v>39619</v>
          </cell>
          <cell r="F11">
            <v>12000</v>
          </cell>
          <cell r="G11">
            <v>900.00000000000011</v>
          </cell>
          <cell r="H11">
            <v>903.22580645161293</v>
          </cell>
          <cell r="I11">
            <v>133.33333333333334</v>
          </cell>
          <cell r="J11">
            <v>258.06451612903226</v>
          </cell>
          <cell r="K11">
            <v>1000</v>
          </cell>
          <cell r="L11">
            <v>1000.0000000000001</v>
          </cell>
          <cell r="M11">
            <v>1000</v>
          </cell>
          <cell r="N11">
            <v>1000.0000000000001</v>
          </cell>
          <cell r="O11">
            <v>1000</v>
          </cell>
          <cell r="P11">
            <v>1000</v>
          </cell>
          <cell r="Q11">
            <v>1000</v>
          </cell>
          <cell r="R11">
            <v>1000</v>
          </cell>
          <cell r="S11">
            <v>10194.62365591398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10194.62365591398</v>
          </cell>
          <cell r="AS11">
            <v>10194.62365591398</v>
          </cell>
          <cell r="AT11">
            <v>10194.62365591398</v>
          </cell>
          <cell r="AU11">
            <v>900.00000000000011</v>
          </cell>
          <cell r="AV11">
            <v>1803.2258064516132</v>
          </cell>
          <cell r="AW11">
            <v>1936.5591397849464</v>
          </cell>
          <cell r="AX11">
            <v>2194.6236559139788</v>
          </cell>
          <cell r="AY11">
            <v>3194.6236559139788</v>
          </cell>
          <cell r="AZ11">
            <v>4194.6236559139788</v>
          </cell>
          <cell r="BA11">
            <v>5194.6236559139788</v>
          </cell>
          <cell r="BB11">
            <v>6194.6236559139788</v>
          </cell>
          <cell r="BC11">
            <v>7194.6236559139788</v>
          </cell>
          <cell r="BD11">
            <v>8194.6236559139797</v>
          </cell>
          <cell r="BE11">
            <v>9194.6236559139797</v>
          </cell>
          <cell r="BF11">
            <v>0</v>
          </cell>
        </row>
        <row r="12">
          <cell r="B12" t="str">
            <v>J0005</v>
          </cell>
          <cell r="C12" t="str">
            <v>Himanshu Arya</v>
          </cell>
          <cell r="D12">
            <v>39651</v>
          </cell>
          <cell r="F12">
            <v>24000</v>
          </cell>
          <cell r="G12">
            <v>1733.3333333333335</v>
          </cell>
          <cell r="H12">
            <v>1741.9354838709678</v>
          </cell>
          <cell r="I12">
            <v>333.33333333333337</v>
          </cell>
          <cell r="J12">
            <v>645.16129032258061</v>
          </cell>
          <cell r="K12">
            <v>2000</v>
          </cell>
          <cell r="L12">
            <v>2000.0000000000002</v>
          </cell>
          <cell r="M12">
            <v>2000</v>
          </cell>
          <cell r="N12">
            <v>2000.0000000000002</v>
          </cell>
          <cell r="O12">
            <v>2000</v>
          </cell>
          <cell r="P12">
            <v>2000</v>
          </cell>
          <cell r="Q12">
            <v>2000</v>
          </cell>
          <cell r="R12">
            <v>2000</v>
          </cell>
          <cell r="S12">
            <v>20453.763440860217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20453.763440860217</v>
          </cell>
          <cell r="AS12">
            <v>20453.763440860217</v>
          </cell>
          <cell r="AT12">
            <v>20453.763440860217</v>
          </cell>
          <cell r="AU12">
            <v>1733.3333333333335</v>
          </cell>
          <cell r="AV12">
            <v>3475.2688172043013</v>
          </cell>
          <cell r="AW12">
            <v>3808.6021505376348</v>
          </cell>
          <cell r="AX12">
            <v>4453.7634408602153</v>
          </cell>
          <cell r="AY12">
            <v>6453.7634408602153</v>
          </cell>
          <cell r="AZ12">
            <v>8453.7634408602153</v>
          </cell>
          <cell r="BA12">
            <v>10453.763440860215</v>
          </cell>
          <cell r="BB12">
            <v>12453.763440860215</v>
          </cell>
          <cell r="BC12">
            <v>14453.763440860215</v>
          </cell>
          <cell r="BD12">
            <v>16453.763440860217</v>
          </cell>
          <cell r="BE12">
            <v>18453.763440860217</v>
          </cell>
          <cell r="BF12">
            <v>0</v>
          </cell>
        </row>
        <row r="13">
          <cell r="B13" t="str">
            <v>J0006</v>
          </cell>
          <cell r="C13" t="str">
            <v>Amit Sharma</v>
          </cell>
          <cell r="D13">
            <v>39668</v>
          </cell>
          <cell r="F13">
            <v>12000</v>
          </cell>
          <cell r="G13">
            <v>833.33333333333337</v>
          </cell>
          <cell r="H13">
            <v>838.70967741935488</v>
          </cell>
          <cell r="I13">
            <v>200</v>
          </cell>
          <cell r="J13">
            <v>387.09677419354841</v>
          </cell>
          <cell r="K13">
            <v>1000</v>
          </cell>
          <cell r="L13">
            <v>1000.0000000000001</v>
          </cell>
          <cell r="M13">
            <v>1000</v>
          </cell>
          <cell r="N13">
            <v>1000.0000000000001</v>
          </cell>
          <cell r="O13">
            <v>1000</v>
          </cell>
          <cell r="P13">
            <v>1000</v>
          </cell>
          <cell r="Q13">
            <v>1000</v>
          </cell>
          <cell r="R13">
            <v>1000</v>
          </cell>
          <cell r="S13">
            <v>10259.139784946237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10259.139784946237</v>
          </cell>
          <cell r="AS13">
            <v>10259.139784946237</v>
          </cell>
          <cell r="AT13">
            <v>10259.139784946237</v>
          </cell>
          <cell r="AU13">
            <v>833.33333333333337</v>
          </cell>
          <cell r="AV13">
            <v>1672.0430107526881</v>
          </cell>
          <cell r="AW13">
            <v>1872.0430107526881</v>
          </cell>
          <cell r="AX13">
            <v>2259.1397849462364</v>
          </cell>
          <cell r="AY13">
            <v>3259.1397849462364</v>
          </cell>
          <cell r="AZ13">
            <v>4259.1397849462364</v>
          </cell>
          <cell r="BA13">
            <v>5259.1397849462364</v>
          </cell>
          <cell r="BB13">
            <v>6259.1397849462364</v>
          </cell>
          <cell r="BC13">
            <v>7259.1397849462364</v>
          </cell>
          <cell r="BD13">
            <v>8259.1397849462373</v>
          </cell>
          <cell r="BE13">
            <v>9259.1397849462373</v>
          </cell>
          <cell r="BF13">
            <v>0</v>
          </cell>
        </row>
        <row r="14">
          <cell r="B14" t="str">
            <v>J0007</v>
          </cell>
          <cell r="C14" t="str">
            <v>Vinod Prajapati</v>
          </cell>
          <cell r="D14">
            <v>39701</v>
          </cell>
          <cell r="F14">
            <v>12000</v>
          </cell>
          <cell r="G14">
            <v>800</v>
          </cell>
          <cell r="H14">
            <v>806.45161290322585</v>
          </cell>
          <cell r="I14">
            <v>233.33333333333334</v>
          </cell>
          <cell r="J14">
            <v>451.61290322580646</v>
          </cell>
          <cell r="K14">
            <v>1000</v>
          </cell>
          <cell r="L14">
            <v>1000.0000000000001</v>
          </cell>
          <cell r="M14">
            <v>1000</v>
          </cell>
          <cell r="N14">
            <v>1000.0000000000001</v>
          </cell>
          <cell r="O14">
            <v>1000</v>
          </cell>
          <cell r="P14">
            <v>1000</v>
          </cell>
          <cell r="Q14">
            <v>1000</v>
          </cell>
          <cell r="R14">
            <v>1000</v>
          </cell>
          <cell r="S14">
            <v>10291.397849462366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10291.397849462366</v>
          </cell>
          <cell r="AS14">
            <v>10291.397849462366</v>
          </cell>
          <cell r="AT14">
            <v>10291.397849462366</v>
          </cell>
          <cell r="AU14">
            <v>800</v>
          </cell>
          <cell r="AV14">
            <v>1606.4516129032259</v>
          </cell>
          <cell r="AW14">
            <v>1839.7849462365591</v>
          </cell>
          <cell r="AX14">
            <v>2291.3978494623657</v>
          </cell>
          <cell r="AY14">
            <v>3291.3978494623657</v>
          </cell>
          <cell r="AZ14">
            <v>4291.3978494623661</v>
          </cell>
          <cell r="BA14">
            <v>5291.3978494623661</v>
          </cell>
          <cell r="BB14">
            <v>6291.3978494623661</v>
          </cell>
          <cell r="BC14">
            <v>7291.3978494623661</v>
          </cell>
          <cell r="BD14">
            <v>8291.3978494623661</v>
          </cell>
          <cell r="BE14">
            <v>9291.3978494623661</v>
          </cell>
          <cell r="BF14">
            <v>0</v>
          </cell>
        </row>
        <row r="15">
          <cell r="B15" t="str">
            <v>J0008</v>
          </cell>
          <cell r="C15" t="str">
            <v>Akhil Gupta</v>
          </cell>
          <cell r="D15">
            <v>39735</v>
          </cell>
          <cell r="F15">
            <v>12000</v>
          </cell>
          <cell r="G15">
            <v>766.66666666666674</v>
          </cell>
          <cell r="H15">
            <v>774.19354838709683</v>
          </cell>
          <cell r="I15">
            <v>266.66666666666669</v>
          </cell>
          <cell r="J15">
            <v>516.12903225806451</v>
          </cell>
          <cell r="K15">
            <v>1000</v>
          </cell>
          <cell r="L15">
            <v>1000.0000000000001</v>
          </cell>
          <cell r="M15">
            <v>1000</v>
          </cell>
          <cell r="N15">
            <v>1000.0000000000001</v>
          </cell>
          <cell r="O15">
            <v>1000</v>
          </cell>
          <cell r="P15">
            <v>1000</v>
          </cell>
          <cell r="Q15">
            <v>1000</v>
          </cell>
          <cell r="R15">
            <v>1000</v>
          </cell>
          <cell r="S15">
            <v>10323.655913978495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10323.655913978495</v>
          </cell>
          <cell r="AS15">
            <v>10323.655913978495</v>
          </cell>
          <cell r="AT15">
            <v>10323.655913978495</v>
          </cell>
          <cell r="AU15">
            <v>766.66666666666674</v>
          </cell>
          <cell r="AV15">
            <v>1540.8602150537636</v>
          </cell>
          <cell r="AW15">
            <v>1807.5268817204303</v>
          </cell>
          <cell r="AX15">
            <v>2323.6559139784949</v>
          </cell>
          <cell r="AY15">
            <v>3323.6559139784949</v>
          </cell>
          <cell r="AZ15">
            <v>4323.6559139784949</v>
          </cell>
          <cell r="BA15">
            <v>5323.6559139784949</v>
          </cell>
          <cell r="BB15">
            <v>6323.6559139784949</v>
          </cell>
          <cell r="BC15">
            <v>7323.6559139784949</v>
          </cell>
          <cell r="BD15">
            <v>8323.6559139784949</v>
          </cell>
          <cell r="BE15">
            <v>9323.6559139784949</v>
          </cell>
          <cell r="BF15">
            <v>0</v>
          </cell>
        </row>
        <row r="16">
          <cell r="B16" t="str">
            <v>J0009</v>
          </cell>
          <cell r="C16" t="str">
            <v>Ramnivas Kumar</v>
          </cell>
          <cell r="D16">
            <v>39775</v>
          </cell>
          <cell r="F16">
            <v>24000</v>
          </cell>
          <cell r="G16">
            <v>1466.6666666666667</v>
          </cell>
          <cell r="H16">
            <v>1483.8709677419354</v>
          </cell>
          <cell r="I16">
            <v>600</v>
          </cell>
          <cell r="J16">
            <v>1161.2903225806451</v>
          </cell>
          <cell r="K16">
            <v>2000</v>
          </cell>
          <cell r="L16">
            <v>2000.0000000000002</v>
          </cell>
          <cell r="M16">
            <v>2000</v>
          </cell>
          <cell r="N16">
            <v>2000.0000000000002</v>
          </cell>
          <cell r="O16">
            <v>2000</v>
          </cell>
          <cell r="P16">
            <v>2000</v>
          </cell>
          <cell r="Q16">
            <v>2000</v>
          </cell>
          <cell r="R16">
            <v>2000</v>
          </cell>
          <cell r="S16">
            <v>20711.827956989247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20711.827956989247</v>
          </cell>
          <cell r="AS16">
            <v>20711.827956989247</v>
          </cell>
          <cell r="AT16">
            <v>20711.827956989247</v>
          </cell>
          <cell r="AU16">
            <v>1466.6666666666667</v>
          </cell>
          <cell r="AV16">
            <v>2950.5376344086021</v>
          </cell>
          <cell r="AW16">
            <v>3550.5376344086021</v>
          </cell>
          <cell r="AX16">
            <v>4711.8279569892475</v>
          </cell>
          <cell r="AY16">
            <v>6711.8279569892475</v>
          </cell>
          <cell r="AZ16">
            <v>8711.8279569892475</v>
          </cell>
          <cell r="BA16">
            <v>10711.827956989247</v>
          </cell>
          <cell r="BB16">
            <v>12711.827956989247</v>
          </cell>
          <cell r="BC16">
            <v>14711.827956989247</v>
          </cell>
          <cell r="BD16">
            <v>16711.827956989247</v>
          </cell>
          <cell r="BE16">
            <v>18711.827956989247</v>
          </cell>
          <cell r="BF16">
            <v>0</v>
          </cell>
        </row>
        <row r="17">
          <cell r="B17" t="str">
            <v>J0010</v>
          </cell>
          <cell r="C17" t="str">
            <v>Rahul Vashishtha</v>
          </cell>
          <cell r="D17">
            <v>39804</v>
          </cell>
          <cell r="F17">
            <v>12000</v>
          </cell>
          <cell r="G17">
            <v>700</v>
          </cell>
          <cell r="H17">
            <v>709.67741935483866</v>
          </cell>
          <cell r="I17">
            <v>333.33333333333337</v>
          </cell>
          <cell r="J17">
            <v>645.16129032258061</v>
          </cell>
          <cell r="K17">
            <v>1000</v>
          </cell>
          <cell r="L17">
            <v>1000.0000000000001</v>
          </cell>
          <cell r="M17">
            <v>1000</v>
          </cell>
          <cell r="N17">
            <v>1000.0000000000001</v>
          </cell>
          <cell r="O17">
            <v>1000</v>
          </cell>
          <cell r="P17">
            <v>1000</v>
          </cell>
          <cell r="Q17">
            <v>1000</v>
          </cell>
          <cell r="R17">
            <v>1000</v>
          </cell>
          <cell r="S17">
            <v>10388.172043010753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10388.172043010753</v>
          </cell>
          <cell r="AS17">
            <v>10388.172043010753</v>
          </cell>
          <cell r="AT17">
            <v>10388.172043010753</v>
          </cell>
          <cell r="AU17">
            <v>700</v>
          </cell>
          <cell r="AV17">
            <v>1409.6774193548385</v>
          </cell>
          <cell r="AW17">
            <v>1743.010752688172</v>
          </cell>
          <cell r="AX17">
            <v>2388.1720430107525</v>
          </cell>
          <cell r="AY17">
            <v>3388.1720430107525</v>
          </cell>
          <cell r="AZ17">
            <v>4388.1720430107525</v>
          </cell>
          <cell r="BA17">
            <v>5388.1720430107525</v>
          </cell>
          <cell r="BB17">
            <v>6388.1720430107525</v>
          </cell>
          <cell r="BC17">
            <v>7388.1720430107525</v>
          </cell>
          <cell r="BD17">
            <v>8388.1720430107525</v>
          </cell>
          <cell r="BE17">
            <v>9388.1720430107525</v>
          </cell>
          <cell r="BF17">
            <v>0</v>
          </cell>
        </row>
        <row r="18">
          <cell r="B18" t="str">
            <v>J0011</v>
          </cell>
          <cell r="C18" t="str">
            <v>Christina Riechers</v>
          </cell>
          <cell r="D18">
            <v>39822</v>
          </cell>
          <cell r="F18">
            <v>12000</v>
          </cell>
          <cell r="G18">
            <v>666.66666666666674</v>
          </cell>
          <cell r="H18">
            <v>677.41935483870964</v>
          </cell>
          <cell r="I18">
            <v>366.66666666666669</v>
          </cell>
          <cell r="J18">
            <v>709.67741935483866</v>
          </cell>
          <cell r="K18">
            <v>1000</v>
          </cell>
          <cell r="L18">
            <v>1000.0000000000001</v>
          </cell>
          <cell r="M18">
            <v>1000</v>
          </cell>
          <cell r="N18">
            <v>1000.0000000000001</v>
          </cell>
          <cell r="O18">
            <v>1000</v>
          </cell>
          <cell r="P18">
            <v>1000</v>
          </cell>
          <cell r="Q18">
            <v>1000</v>
          </cell>
          <cell r="R18">
            <v>1000</v>
          </cell>
          <cell r="S18">
            <v>10420.430107526881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10420.430107526881</v>
          </cell>
          <cell r="AS18">
            <v>10420.430107526881</v>
          </cell>
          <cell r="AT18">
            <v>10420.430107526881</v>
          </cell>
          <cell r="AU18">
            <v>666.66666666666674</v>
          </cell>
          <cell r="AV18">
            <v>1344.0860215053763</v>
          </cell>
          <cell r="AW18">
            <v>1710.752688172043</v>
          </cell>
          <cell r="AX18">
            <v>2420.4301075268818</v>
          </cell>
          <cell r="AY18">
            <v>3420.4301075268818</v>
          </cell>
          <cell r="AZ18">
            <v>4420.4301075268822</v>
          </cell>
          <cell r="BA18">
            <v>5420.4301075268822</v>
          </cell>
          <cell r="BB18">
            <v>6420.4301075268822</v>
          </cell>
          <cell r="BC18">
            <v>7420.4301075268822</v>
          </cell>
          <cell r="BD18">
            <v>8420.4301075268813</v>
          </cell>
          <cell r="BE18">
            <v>9420.4301075268813</v>
          </cell>
          <cell r="BF18">
            <v>0</v>
          </cell>
        </row>
        <row r="19">
          <cell r="B19" t="str">
            <v>J0012</v>
          </cell>
          <cell r="C19" t="str">
            <v>Vivek Dwivedi</v>
          </cell>
          <cell r="D19">
            <v>39857</v>
          </cell>
          <cell r="F19">
            <v>12000</v>
          </cell>
          <cell r="G19">
            <v>633.33333333333337</v>
          </cell>
          <cell r="H19">
            <v>645.16129032258061</v>
          </cell>
          <cell r="I19">
            <v>400</v>
          </cell>
          <cell r="J19">
            <v>774.19354838709683</v>
          </cell>
          <cell r="K19">
            <v>1000</v>
          </cell>
          <cell r="L19">
            <v>1000.0000000000001</v>
          </cell>
          <cell r="M19">
            <v>1000</v>
          </cell>
          <cell r="N19">
            <v>1000.0000000000001</v>
          </cell>
          <cell r="O19">
            <v>1000</v>
          </cell>
          <cell r="P19">
            <v>1000</v>
          </cell>
          <cell r="Q19">
            <v>1000</v>
          </cell>
          <cell r="R19">
            <v>1000</v>
          </cell>
          <cell r="S19">
            <v>10452.68817204301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10452.68817204301</v>
          </cell>
          <cell r="AS19">
            <v>10452.68817204301</v>
          </cell>
          <cell r="AT19">
            <v>10452.68817204301</v>
          </cell>
          <cell r="AU19">
            <v>633.33333333333337</v>
          </cell>
          <cell r="AV19">
            <v>1278.494623655914</v>
          </cell>
          <cell r="AW19">
            <v>1678.494623655914</v>
          </cell>
          <cell r="AX19">
            <v>2452.688172043011</v>
          </cell>
          <cell r="AY19">
            <v>3452.688172043011</v>
          </cell>
          <cell r="AZ19">
            <v>4452.688172043011</v>
          </cell>
          <cell r="BA19">
            <v>5452.688172043011</v>
          </cell>
          <cell r="BB19">
            <v>6452.688172043011</v>
          </cell>
          <cell r="BC19">
            <v>7452.688172043011</v>
          </cell>
          <cell r="BD19">
            <v>8452.6881720430101</v>
          </cell>
          <cell r="BE19">
            <v>9452.6881720430101</v>
          </cell>
          <cell r="BF19">
            <v>0</v>
          </cell>
        </row>
        <row r="20">
          <cell r="B20" t="str">
            <v>J0013</v>
          </cell>
          <cell r="C20" t="str">
            <v>Robin Chilton</v>
          </cell>
          <cell r="D20">
            <v>39889</v>
          </cell>
          <cell r="F20">
            <v>12000</v>
          </cell>
          <cell r="G20">
            <v>600</v>
          </cell>
          <cell r="H20">
            <v>612.90322580645159</v>
          </cell>
          <cell r="I20">
            <v>433.33333333333337</v>
          </cell>
          <cell r="J20">
            <v>838.70967741935488</v>
          </cell>
          <cell r="K20">
            <v>1000</v>
          </cell>
          <cell r="L20">
            <v>1000.0000000000001</v>
          </cell>
          <cell r="M20">
            <v>1000</v>
          </cell>
          <cell r="N20">
            <v>1000.0000000000001</v>
          </cell>
          <cell r="O20">
            <v>1000</v>
          </cell>
          <cell r="P20">
            <v>1000</v>
          </cell>
          <cell r="Q20">
            <v>1000</v>
          </cell>
          <cell r="R20">
            <v>1000</v>
          </cell>
          <cell r="S20">
            <v>10484.946236559139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10484.946236559139</v>
          </cell>
          <cell r="AS20">
            <v>10484.946236559139</v>
          </cell>
          <cell r="AT20">
            <v>10484.946236559139</v>
          </cell>
          <cell r="AU20">
            <v>600</v>
          </cell>
          <cell r="AV20">
            <v>1212.9032258064517</v>
          </cell>
          <cell r="AW20">
            <v>1646.2365591397852</v>
          </cell>
          <cell r="AX20">
            <v>2484.9462365591398</v>
          </cell>
          <cell r="AY20">
            <v>3484.9462365591398</v>
          </cell>
          <cell r="AZ20">
            <v>4484.9462365591398</v>
          </cell>
          <cell r="BA20">
            <v>5484.9462365591398</v>
          </cell>
          <cell r="BB20">
            <v>6484.9462365591398</v>
          </cell>
          <cell r="BC20">
            <v>7484.9462365591398</v>
          </cell>
          <cell r="BD20">
            <v>8484.9462365591389</v>
          </cell>
          <cell r="BE20">
            <v>9484.9462365591389</v>
          </cell>
          <cell r="BF20">
            <v>0</v>
          </cell>
        </row>
        <row r="21">
          <cell r="B21" t="str">
            <v>J0014</v>
          </cell>
          <cell r="C21" t="str">
            <v>Parul Verma</v>
          </cell>
          <cell r="D21">
            <v>39490</v>
          </cell>
          <cell r="F21">
            <v>12000</v>
          </cell>
          <cell r="G21">
            <v>566.66666666666674</v>
          </cell>
          <cell r="H21">
            <v>580.64516129032256</v>
          </cell>
          <cell r="I21">
            <v>466.66666666666669</v>
          </cell>
          <cell r="J21">
            <v>903.22580645161293</v>
          </cell>
          <cell r="K21">
            <v>1000</v>
          </cell>
          <cell r="L21">
            <v>1000.0000000000001</v>
          </cell>
          <cell r="M21">
            <v>1000</v>
          </cell>
          <cell r="N21">
            <v>1000.0000000000001</v>
          </cell>
          <cell r="O21">
            <v>1000</v>
          </cell>
          <cell r="P21">
            <v>1000</v>
          </cell>
          <cell r="Q21">
            <v>1000</v>
          </cell>
          <cell r="R21">
            <v>1000</v>
          </cell>
          <cell r="S21">
            <v>10517.20430107527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10517.20430107527</v>
          </cell>
          <cell r="AS21">
            <v>10517.20430107527</v>
          </cell>
          <cell r="AT21">
            <v>10517.20430107527</v>
          </cell>
          <cell r="AU21">
            <v>566.66666666666674</v>
          </cell>
          <cell r="AV21">
            <v>1147.3118279569894</v>
          </cell>
          <cell r="AW21">
            <v>1613.9784946236562</v>
          </cell>
          <cell r="AX21">
            <v>2517.2043010752691</v>
          </cell>
          <cell r="AY21">
            <v>3517.2043010752691</v>
          </cell>
          <cell r="AZ21">
            <v>4517.2043010752695</v>
          </cell>
          <cell r="BA21">
            <v>5517.2043010752695</v>
          </cell>
          <cell r="BB21">
            <v>6517.2043010752695</v>
          </cell>
          <cell r="BC21">
            <v>7517.2043010752695</v>
          </cell>
          <cell r="BD21">
            <v>8517.2043010752695</v>
          </cell>
          <cell r="BE21">
            <v>9517.2043010752695</v>
          </cell>
          <cell r="BF21">
            <v>0</v>
          </cell>
        </row>
        <row r="22">
          <cell r="B22" t="str">
            <v>J0015</v>
          </cell>
          <cell r="C22" t="str">
            <v>Ashish Krishna</v>
          </cell>
          <cell r="D22">
            <v>39173</v>
          </cell>
          <cell r="F22">
            <v>12000</v>
          </cell>
          <cell r="G22">
            <v>533.33333333333337</v>
          </cell>
          <cell r="H22">
            <v>548.38709677419354</v>
          </cell>
          <cell r="I22">
            <v>500.00000000000006</v>
          </cell>
          <cell r="J22">
            <v>967.74193548387098</v>
          </cell>
          <cell r="K22">
            <v>1000</v>
          </cell>
          <cell r="L22">
            <v>1000.0000000000001</v>
          </cell>
          <cell r="M22">
            <v>1000</v>
          </cell>
          <cell r="N22">
            <v>1000.0000000000001</v>
          </cell>
          <cell r="O22">
            <v>1000</v>
          </cell>
          <cell r="P22">
            <v>1000</v>
          </cell>
          <cell r="Q22">
            <v>1000</v>
          </cell>
          <cell r="R22">
            <v>1000</v>
          </cell>
          <cell r="S22">
            <v>10549.462365591398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10549.462365591398</v>
          </cell>
          <cell r="AS22">
            <v>10549.462365591398</v>
          </cell>
          <cell r="AT22">
            <v>10549.462365591398</v>
          </cell>
          <cell r="AU22">
            <v>533.33333333333337</v>
          </cell>
          <cell r="AV22">
            <v>1081.7204301075269</v>
          </cell>
          <cell r="AW22">
            <v>1581.7204301075269</v>
          </cell>
          <cell r="AX22">
            <v>2549.4623655913979</v>
          </cell>
          <cell r="AY22">
            <v>3549.4623655913979</v>
          </cell>
          <cell r="AZ22">
            <v>4549.4623655913983</v>
          </cell>
          <cell r="BA22">
            <v>5549.4623655913983</v>
          </cell>
          <cell r="BB22">
            <v>6549.4623655913983</v>
          </cell>
          <cell r="BC22">
            <v>7549.4623655913983</v>
          </cell>
          <cell r="BD22">
            <v>8549.4623655913983</v>
          </cell>
          <cell r="BE22">
            <v>9549.4623655913983</v>
          </cell>
          <cell r="BF22">
            <v>0</v>
          </cell>
        </row>
        <row r="23">
          <cell r="B23" t="str">
            <v>J0016</v>
          </cell>
          <cell r="C23" t="str">
            <v>Parmita Dalal</v>
          </cell>
          <cell r="D23">
            <v>39173</v>
          </cell>
          <cell r="F23">
            <v>12000</v>
          </cell>
          <cell r="G23">
            <v>500.00000000000006</v>
          </cell>
          <cell r="H23">
            <v>516.12903225806451</v>
          </cell>
          <cell r="I23">
            <v>533.33333333333337</v>
          </cell>
          <cell r="J23">
            <v>1032.258064516129</v>
          </cell>
          <cell r="K23">
            <v>1000</v>
          </cell>
          <cell r="L23">
            <v>1000.0000000000001</v>
          </cell>
          <cell r="M23">
            <v>1000</v>
          </cell>
          <cell r="N23">
            <v>1000.0000000000001</v>
          </cell>
          <cell r="O23">
            <v>1000</v>
          </cell>
          <cell r="P23">
            <v>1000</v>
          </cell>
          <cell r="Q23">
            <v>1000</v>
          </cell>
          <cell r="R23">
            <v>1000</v>
          </cell>
          <cell r="S23">
            <v>10581.720430107527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10581.720430107527</v>
          </cell>
          <cell r="AS23">
            <v>10581.720430107527</v>
          </cell>
          <cell r="AT23">
            <v>10581.720430107527</v>
          </cell>
          <cell r="AU23">
            <v>500.00000000000006</v>
          </cell>
          <cell r="AV23">
            <v>1016.1290322580646</v>
          </cell>
          <cell r="AW23">
            <v>1549.4623655913979</v>
          </cell>
          <cell r="AX23">
            <v>2581.7204301075271</v>
          </cell>
          <cell r="AY23">
            <v>3581.7204301075271</v>
          </cell>
          <cell r="AZ23">
            <v>4581.7204301075271</v>
          </cell>
          <cell r="BA23">
            <v>5581.7204301075271</v>
          </cell>
          <cell r="BB23">
            <v>6581.7204301075271</v>
          </cell>
          <cell r="BC23">
            <v>7581.7204301075271</v>
          </cell>
          <cell r="BD23">
            <v>8581.7204301075271</v>
          </cell>
          <cell r="BE23">
            <v>9581.7204301075271</v>
          </cell>
          <cell r="BF23">
            <v>0</v>
          </cell>
        </row>
      </sheetData>
      <sheetData sheetId="2">
        <row r="8">
          <cell r="B8" t="str">
            <v>J0001</v>
          </cell>
          <cell r="C8" t="str">
            <v>Aarthi Vijaykumar</v>
          </cell>
          <cell r="D8">
            <v>39583</v>
          </cell>
          <cell r="F8">
            <v>300000</v>
          </cell>
          <cell r="G8">
            <v>25000</v>
          </cell>
          <cell r="H8">
            <v>25000</v>
          </cell>
          <cell r="I8">
            <v>4166.666666666667</v>
          </cell>
          <cell r="J8">
            <v>25000</v>
          </cell>
          <cell r="K8">
            <v>25000</v>
          </cell>
          <cell r="L8">
            <v>25000</v>
          </cell>
          <cell r="M8">
            <v>0</v>
          </cell>
          <cell r="N8">
            <v>25000</v>
          </cell>
          <cell r="O8">
            <v>25000</v>
          </cell>
          <cell r="P8">
            <v>25000</v>
          </cell>
          <cell r="Q8">
            <v>25000</v>
          </cell>
          <cell r="R8">
            <v>25000</v>
          </cell>
          <cell r="S8">
            <v>254166.66666666666</v>
          </cell>
          <cell r="T8">
            <v>240000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240000</v>
          </cell>
          <cell r="AG8">
            <v>25000</v>
          </cell>
          <cell r="AH8">
            <v>25000</v>
          </cell>
          <cell r="AI8">
            <v>4166.6666666666642</v>
          </cell>
          <cell r="AJ8">
            <v>24999.999999999993</v>
          </cell>
          <cell r="AK8">
            <v>25000</v>
          </cell>
          <cell r="AL8">
            <v>25000</v>
          </cell>
          <cell r="AM8">
            <v>0</v>
          </cell>
          <cell r="AN8">
            <v>25000</v>
          </cell>
          <cell r="AO8">
            <v>25000</v>
          </cell>
          <cell r="AP8">
            <v>25000</v>
          </cell>
          <cell r="AQ8">
            <v>25000</v>
          </cell>
          <cell r="AR8">
            <v>25000</v>
          </cell>
          <cell r="AS8">
            <v>254166.66666666666</v>
          </cell>
          <cell r="AT8">
            <v>14166.666666666657</v>
          </cell>
        </row>
        <row r="9">
          <cell r="B9" t="str">
            <v>J0002</v>
          </cell>
          <cell r="C9" t="str">
            <v>Kiran Gaikwad</v>
          </cell>
          <cell r="D9">
            <v>39608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</row>
        <row r="10">
          <cell r="B10" t="str">
            <v>J0003</v>
          </cell>
          <cell r="C10" t="str">
            <v>Rajendra Gupta</v>
          </cell>
          <cell r="D10">
            <v>39608</v>
          </cell>
          <cell r="F10">
            <v>216000</v>
          </cell>
          <cell r="G10">
            <v>16800</v>
          </cell>
          <cell r="H10">
            <v>16838.709677419356</v>
          </cell>
          <cell r="I10">
            <v>1800</v>
          </cell>
          <cell r="J10">
            <v>3483.8709677419356</v>
          </cell>
          <cell r="K10">
            <v>18000</v>
          </cell>
          <cell r="L10">
            <v>18000</v>
          </cell>
          <cell r="M10">
            <v>18000</v>
          </cell>
          <cell r="N10">
            <v>18000</v>
          </cell>
          <cell r="O10">
            <v>18000</v>
          </cell>
          <cell r="P10">
            <v>18000</v>
          </cell>
          <cell r="Q10">
            <v>18000</v>
          </cell>
          <cell r="R10">
            <v>18000</v>
          </cell>
          <cell r="S10">
            <v>182922.58064516127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31250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31250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31250</v>
          </cell>
          <cell r="AO10">
            <v>0</v>
          </cell>
          <cell r="AP10">
            <v>0</v>
          </cell>
          <cell r="AQ10">
            <v>0</v>
          </cell>
          <cell r="AR10">
            <v>151672.58064516127</v>
          </cell>
          <cell r="AS10">
            <v>182922.58064516127</v>
          </cell>
          <cell r="AT10">
            <v>151672.58064516127</v>
          </cell>
        </row>
        <row r="11">
          <cell r="B11" t="str">
            <v>J0004</v>
          </cell>
          <cell r="C11" t="str">
            <v>Devendra Singh</v>
          </cell>
          <cell r="D11">
            <v>39609</v>
          </cell>
          <cell r="F11">
            <v>165000</v>
          </cell>
          <cell r="G11">
            <v>12375</v>
          </cell>
          <cell r="H11">
            <v>12419.354838709678</v>
          </cell>
          <cell r="I11">
            <v>1833.3333333333333</v>
          </cell>
          <cell r="J11">
            <v>3548.3870967741937</v>
          </cell>
          <cell r="K11">
            <v>13750</v>
          </cell>
          <cell r="L11">
            <v>13750</v>
          </cell>
          <cell r="M11">
            <v>13750</v>
          </cell>
          <cell r="N11">
            <v>13750</v>
          </cell>
          <cell r="O11">
            <v>13750</v>
          </cell>
          <cell r="P11">
            <v>13750</v>
          </cell>
          <cell r="Q11">
            <v>13750</v>
          </cell>
          <cell r="R11">
            <v>13750</v>
          </cell>
          <cell r="S11">
            <v>140176.07526881719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140176.07526881719</v>
          </cell>
          <cell r="AS11">
            <v>140176.07526881719</v>
          </cell>
          <cell r="AT11">
            <v>140176.07526881719</v>
          </cell>
        </row>
        <row r="12">
          <cell r="B12" t="str">
            <v>J0005</v>
          </cell>
          <cell r="C12" t="str">
            <v>Himanshu Arya</v>
          </cell>
          <cell r="D12">
            <v>39636</v>
          </cell>
          <cell r="E12">
            <v>39751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B13" t="str">
            <v>J0006</v>
          </cell>
          <cell r="C13" t="str">
            <v>Amit Sharma</v>
          </cell>
          <cell r="D13">
            <v>39666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</row>
        <row r="14">
          <cell r="B14" t="str">
            <v>J0007</v>
          </cell>
          <cell r="C14" t="str">
            <v>Vinod Prajapati</v>
          </cell>
          <cell r="D14">
            <v>39666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</row>
        <row r="15">
          <cell r="B15" t="str">
            <v>J0008</v>
          </cell>
          <cell r="C15" t="str">
            <v>Akhil Gupta</v>
          </cell>
          <cell r="D15">
            <v>39666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</row>
        <row r="16">
          <cell r="B16" t="str">
            <v>J0009</v>
          </cell>
          <cell r="C16" t="str">
            <v>Ramnivas Kumar</v>
          </cell>
          <cell r="D16">
            <v>39657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</row>
        <row r="17">
          <cell r="B17" t="str">
            <v>J0010</v>
          </cell>
          <cell r="C17" t="str">
            <v>Rahul Vashishtha</v>
          </cell>
          <cell r="D17">
            <v>39692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</row>
        <row r="18">
          <cell r="B18" t="str">
            <v>J0011</v>
          </cell>
          <cell r="C18" t="str">
            <v>Christina Riechers</v>
          </cell>
          <cell r="D18">
            <v>39722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</row>
        <row r="19">
          <cell r="B19" t="str">
            <v>J0012</v>
          </cell>
          <cell r="C19" t="str">
            <v>Vivek Dwivedi</v>
          </cell>
          <cell r="D19">
            <v>39727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</row>
        <row r="20">
          <cell r="B20" t="str">
            <v>J0013</v>
          </cell>
          <cell r="C20" t="str">
            <v>Robin Chilton</v>
          </cell>
          <cell r="D20">
            <v>39736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</row>
        <row r="21">
          <cell r="B21" t="str">
            <v>J0014</v>
          </cell>
          <cell r="C21" t="str">
            <v>Parul Verma</v>
          </cell>
          <cell r="D21">
            <v>39722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</row>
        <row r="22">
          <cell r="B22" t="str">
            <v>J0015</v>
          </cell>
          <cell r="C22" t="str">
            <v>Ashish Krishna</v>
          </cell>
          <cell r="D22">
            <v>39776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</row>
        <row r="23">
          <cell r="B23" t="str">
            <v>J0016</v>
          </cell>
          <cell r="C23" t="str">
            <v>Parmita Dalal</v>
          </cell>
          <cell r="D23">
            <v>39736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</row>
        <row r="24">
          <cell r="T24">
            <v>240000</v>
          </cell>
        </row>
        <row r="25">
          <cell r="G25">
            <v>54175</v>
          </cell>
          <cell r="H25">
            <v>54258.06451612903</v>
          </cell>
          <cell r="I25">
            <v>7800</v>
          </cell>
          <cell r="J25">
            <v>32032.258064516129</v>
          </cell>
          <cell r="K25">
            <v>56750</v>
          </cell>
          <cell r="L25">
            <v>56750</v>
          </cell>
          <cell r="M25">
            <v>31750</v>
          </cell>
          <cell r="N25">
            <v>56750</v>
          </cell>
          <cell r="O25">
            <v>56750</v>
          </cell>
          <cell r="P25">
            <v>56750</v>
          </cell>
          <cell r="Q25">
            <v>56750</v>
          </cell>
          <cell r="R25">
            <v>56750</v>
          </cell>
          <cell r="S25">
            <v>577265.32258064509</v>
          </cell>
          <cell r="T25">
            <v>480000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31250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271250</v>
          </cell>
          <cell r="AG25">
            <v>25000</v>
          </cell>
          <cell r="AH25">
            <v>25000</v>
          </cell>
          <cell r="AI25">
            <v>4166.6666666666642</v>
          </cell>
          <cell r="AJ25">
            <v>24999.999999999993</v>
          </cell>
          <cell r="AK25">
            <v>25000</v>
          </cell>
          <cell r="AL25">
            <v>25000</v>
          </cell>
          <cell r="AM25">
            <v>0</v>
          </cell>
          <cell r="AN25">
            <v>56250</v>
          </cell>
          <cell r="AO25">
            <v>25000</v>
          </cell>
          <cell r="AP25">
            <v>25000</v>
          </cell>
          <cell r="AQ25">
            <v>25000</v>
          </cell>
          <cell r="AR25">
            <v>316848.65591397847</v>
          </cell>
          <cell r="AS25">
            <v>577265.32258064509</v>
          </cell>
          <cell r="AT25">
            <v>306015.32258064509</v>
          </cell>
        </row>
        <row r="26">
          <cell r="T26">
            <v>-240000</v>
          </cell>
        </row>
      </sheetData>
      <sheetData sheetId="3">
        <row r="8">
          <cell r="B8" t="str">
            <v>J0001</v>
          </cell>
          <cell r="C8" t="str">
            <v>Aarthi Vijaykumar</v>
          </cell>
          <cell r="D8">
            <v>39583</v>
          </cell>
          <cell r="F8">
            <v>120000</v>
          </cell>
          <cell r="G8">
            <v>10000</v>
          </cell>
          <cell r="H8">
            <v>10000</v>
          </cell>
          <cell r="I8">
            <v>1666.6666666666665</v>
          </cell>
          <cell r="J8">
            <v>10000</v>
          </cell>
          <cell r="K8">
            <v>10000</v>
          </cell>
          <cell r="L8">
            <v>10000</v>
          </cell>
          <cell r="M8">
            <v>0</v>
          </cell>
          <cell r="N8">
            <v>10000</v>
          </cell>
          <cell r="O8">
            <v>10000</v>
          </cell>
          <cell r="P8">
            <v>10000</v>
          </cell>
          <cell r="Q8">
            <v>10000</v>
          </cell>
          <cell r="R8">
            <v>10000</v>
          </cell>
          <cell r="S8">
            <v>101666.66666666667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115000</v>
          </cell>
          <cell r="AF8">
            <v>115000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101666.66666666667</v>
          </cell>
          <cell r="AS8">
            <v>101666.66666666667</v>
          </cell>
          <cell r="AT8">
            <v>0</v>
          </cell>
          <cell r="AU8">
            <v>10000</v>
          </cell>
          <cell r="AV8">
            <v>20000</v>
          </cell>
          <cell r="AW8">
            <v>21666.666666666668</v>
          </cell>
          <cell r="AX8">
            <v>31666.666666666668</v>
          </cell>
          <cell r="AY8">
            <v>41666.666666666672</v>
          </cell>
          <cell r="AZ8">
            <v>51666.666666666672</v>
          </cell>
          <cell r="BA8">
            <v>51666.666666666672</v>
          </cell>
          <cell r="BB8">
            <v>61666.666666666672</v>
          </cell>
          <cell r="BC8">
            <v>71666.666666666672</v>
          </cell>
          <cell r="BD8">
            <v>81666.666666666672</v>
          </cell>
          <cell r="BE8">
            <v>91666.666666666672</v>
          </cell>
          <cell r="BF8">
            <v>0</v>
          </cell>
        </row>
        <row r="9">
          <cell r="B9" t="str">
            <v>J0002</v>
          </cell>
          <cell r="C9" t="str">
            <v>Kiran Gaikwad</v>
          </cell>
          <cell r="D9">
            <v>39608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</row>
        <row r="10">
          <cell r="B10" t="str">
            <v>J0003</v>
          </cell>
          <cell r="C10" t="str">
            <v>Rajendra Gupta</v>
          </cell>
          <cell r="D10">
            <v>39608</v>
          </cell>
          <cell r="F10">
            <v>130000</v>
          </cell>
          <cell r="G10">
            <v>10111.111111111111</v>
          </cell>
          <cell r="H10">
            <v>10134.408602150539</v>
          </cell>
          <cell r="I10">
            <v>1083.3333333333335</v>
          </cell>
          <cell r="J10">
            <v>2096.7741935483873</v>
          </cell>
          <cell r="K10">
            <v>10833.333333333334</v>
          </cell>
          <cell r="L10">
            <v>10833.333333333334</v>
          </cell>
          <cell r="M10">
            <v>10833.333333333334</v>
          </cell>
          <cell r="N10">
            <v>10833.333333333334</v>
          </cell>
          <cell r="O10">
            <v>10833.333333333334</v>
          </cell>
          <cell r="P10">
            <v>10833.333333333334</v>
          </cell>
          <cell r="Q10">
            <v>10833.333333333334</v>
          </cell>
          <cell r="R10">
            <v>10833.333333333334</v>
          </cell>
          <cell r="S10">
            <v>110092.29390681002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110092.29390681002</v>
          </cell>
          <cell r="AS10">
            <v>110092.29390681002</v>
          </cell>
          <cell r="AT10">
            <v>110092.29390681002</v>
          </cell>
          <cell r="AU10">
            <v>10111.111111111111</v>
          </cell>
          <cell r="AV10">
            <v>20245.519713261652</v>
          </cell>
          <cell r="AW10">
            <v>21328.853046594984</v>
          </cell>
          <cell r="AX10">
            <v>23425.627240143371</v>
          </cell>
          <cell r="AY10">
            <v>34258.960573476703</v>
          </cell>
          <cell r="AZ10">
            <v>45092.293906810039</v>
          </cell>
          <cell r="BA10">
            <v>55925.627240143374</v>
          </cell>
          <cell r="BB10">
            <v>66758.96057347671</v>
          </cell>
          <cell r="BC10">
            <v>77592.293906810039</v>
          </cell>
          <cell r="BD10">
            <v>88425.627240143367</v>
          </cell>
          <cell r="BE10">
            <v>99258.960573476696</v>
          </cell>
          <cell r="BF10">
            <v>0</v>
          </cell>
        </row>
        <row r="11">
          <cell r="B11" t="str">
            <v>J0004</v>
          </cell>
          <cell r="C11" t="str">
            <v>Devendra Singh</v>
          </cell>
          <cell r="D11">
            <v>39609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</row>
        <row r="12">
          <cell r="B12" t="str">
            <v>J0005</v>
          </cell>
          <cell r="C12" t="str">
            <v>Himanshu Arya</v>
          </cell>
          <cell r="D12">
            <v>39636</v>
          </cell>
          <cell r="E12">
            <v>39751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</row>
        <row r="13">
          <cell r="B13" t="str">
            <v>J0006</v>
          </cell>
          <cell r="C13" t="str">
            <v>Amit Sharma</v>
          </cell>
          <cell r="D13">
            <v>39666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</row>
        <row r="14">
          <cell r="B14" t="str">
            <v>J0007</v>
          </cell>
          <cell r="C14" t="str">
            <v>Vinod Prajapati</v>
          </cell>
          <cell r="D14">
            <v>39666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</row>
        <row r="15">
          <cell r="B15" t="str">
            <v>J0008</v>
          </cell>
          <cell r="C15" t="str">
            <v>Akhil Gupta</v>
          </cell>
          <cell r="D15">
            <v>39666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</row>
        <row r="16">
          <cell r="B16" t="str">
            <v>J0009</v>
          </cell>
          <cell r="C16" t="str">
            <v>Ramnivas Kumar</v>
          </cell>
          <cell r="D16">
            <v>39657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</row>
        <row r="17">
          <cell r="B17" t="str">
            <v>J0010</v>
          </cell>
          <cell r="C17" t="str">
            <v>Rahul Vashishtha</v>
          </cell>
          <cell r="D17">
            <v>39692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</row>
        <row r="18">
          <cell r="B18" t="str">
            <v>J0011</v>
          </cell>
          <cell r="C18" t="str">
            <v>Christina Riechers</v>
          </cell>
          <cell r="D18">
            <v>39722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</row>
        <row r="19">
          <cell r="B19" t="str">
            <v>J0012</v>
          </cell>
          <cell r="C19" t="str">
            <v>Vivek Dwivedi</v>
          </cell>
          <cell r="D19">
            <v>39727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</row>
        <row r="20">
          <cell r="B20" t="str">
            <v>J0013</v>
          </cell>
          <cell r="C20" t="str">
            <v>Robin Chilton</v>
          </cell>
          <cell r="D20">
            <v>39736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</row>
        <row r="21">
          <cell r="B21" t="str">
            <v>J0014</v>
          </cell>
          <cell r="C21" t="str">
            <v>Parul Verma</v>
          </cell>
          <cell r="D21">
            <v>39722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</row>
        <row r="22">
          <cell r="B22" t="str">
            <v>J0015</v>
          </cell>
          <cell r="C22" t="str">
            <v>Ashish Krishna</v>
          </cell>
          <cell r="D22">
            <v>39776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</row>
        <row r="23">
          <cell r="B23" t="str">
            <v>J0016</v>
          </cell>
          <cell r="C23" t="str">
            <v>Parmita Dalal</v>
          </cell>
          <cell r="D23">
            <v>39736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</row>
        <row r="24">
          <cell r="T24">
            <v>0</v>
          </cell>
        </row>
        <row r="25">
          <cell r="G25">
            <v>20111.111111111109</v>
          </cell>
          <cell r="H25">
            <v>20134.408602150539</v>
          </cell>
          <cell r="I25">
            <v>2750</v>
          </cell>
          <cell r="J25">
            <v>12096.774193548386</v>
          </cell>
          <cell r="K25">
            <v>20833.333333333336</v>
          </cell>
          <cell r="L25">
            <v>20833.333333333336</v>
          </cell>
          <cell r="M25">
            <v>10833.333333333334</v>
          </cell>
          <cell r="N25">
            <v>20833.333333333336</v>
          </cell>
          <cell r="O25">
            <v>20833.333333333336</v>
          </cell>
          <cell r="P25">
            <v>20833.333333333336</v>
          </cell>
          <cell r="Q25">
            <v>20833.333333333336</v>
          </cell>
          <cell r="R25">
            <v>20833.333333333336</v>
          </cell>
          <cell r="S25">
            <v>211758.96057347668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115000</v>
          </cell>
          <cell r="AF25">
            <v>115000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211758.96057347668</v>
          </cell>
          <cell r="AS25">
            <v>211758.96057347668</v>
          </cell>
          <cell r="AT25">
            <v>110092.29390681002</v>
          </cell>
          <cell r="AU25">
            <v>20111.111111111109</v>
          </cell>
          <cell r="AV25">
            <v>40245.519713261652</v>
          </cell>
          <cell r="AW25">
            <v>42995.519713261652</v>
          </cell>
          <cell r="AX25">
            <v>55092.293906810039</v>
          </cell>
          <cell r="AY25">
            <v>75925.627240143367</v>
          </cell>
          <cell r="AZ25">
            <v>96758.96057347671</v>
          </cell>
          <cell r="BA25">
            <v>107592.29390681005</v>
          </cell>
          <cell r="BB25">
            <v>128425.62724014338</v>
          </cell>
          <cell r="BC25">
            <v>149258.96057347671</v>
          </cell>
          <cell r="BD25">
            <v>170092.29390681005</v>
          </cell>
          <cell r="BE25">
            <v>190925.62724014337</v>
          </cell>
          <cell r="BF25">
            <v>0</v>
          </cell>
        </row>
        <row r="26">
          <cell r="T26">
            <v>0</v>
          </cell>
        </row>
      </sheetData>
      <sheetData sheetId="4"/>
      <sheetData sheetId="5">
        <row r="1">
          <cell r="E1">
            <v>0.33989999999999998</v>
          </cell>
        </row>
        <row r="3">
          <cell r="E3">
            <v>0.2</v>
          </cell>
        </row>
        <row r="4">
          <cell r="E4">
            <v>0.2</v>
          </cell>
        </row>
        <row r="5">
          <cell r="E5">
            <v>0.1</v>
          </cell>
        </row>
        <row r="6">
          <cell r="E6">
            <v>0.5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OI"/>
      <sheetName val="BS-05-06"/>
      <sheetName val="P&amp;L05-06"/>
      <sheetName val="sch to acc"/>
      <sheetName val="Sch details"/>
      <sheetName val="FA Final"/>
      <sheetName val="FA-IT"/>
      <sheetName val="Forex gain loss"/>
      <sheetName val="Final Reco 15-10-2004"/>
      <sheetName val="old balances"/>
      <sheetName val="Sheet2"/>
      <sheetName val="crs"/>
      <sheetName val="drs"/>
      <sheetName val="prov"/>
      <sheetName val="Sch 2"/>
      <sheetName val="Sheet3"/>
      <sheetName val="notes"/>
      <sheetName val="sch1-3CD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Proj QI"/>
      <sheetName val="Proj QII"/>
      <sheetName val="Proj QIII"/>
      <sheetName val="Proj QIV"/>
      <sheetName val="Med Reimb."/>
      <sheetName val="Salary"/>
      <sheetName val="Checklist"/>
    </sheetNames>
    <sheetDataSet>
      <sheetData sheetId="0"/>
      <sheetData sheetId="1"/>
      <sheetData sheetId="2"/>
      <sheetData sheetId="3"/>
      <sheetData sheetId="4"/>
      <sheetData sheetId="5">
        <row r="8">
          <cell r="B8" t="str">
            <v>R0001</v>
          </cell>
          <cell r="C8" t="str">
            <v>Kayzad Kasad</v>
          </cell>
          <cell r="D8">
            <v>38657</v>
          </cell>
          <cell r="E8">
            <v>39927</v>
          </cell>
          <cell r="F8">
            <v>917</v>
          </cell>
        </row>
        <row r="9">
          <cell r="B9" t="str">
            <v>R0004</v>
          </cell>
          <cell r="C9" t="str">
            <v>M. Rajsimha</v>
          </cell>
          <cell r="D9">
            <v>38848</v>
          </cell>
          <cell r="F9">
            <v>15000</v>
          </cell>
        </row>
        <row r="10">
          <cell r="B10" t="str">
            <v>R0006</v>
          </cell>
          <cell r="C10" t="str">
            <v>Pradeep Deshmane</v>
          </cell>
          <cell r="D10">
            <v>38950</v>
          </cell>
          <cell r="F10">
            <v>15000</v>
          </cell>
        </row>
        <row r="11">
          <cell r="B11" t="str">
            <v>R0007</v>
          </cell>
          <cell r="C11" t="str">
            <v>Sharath M. P.</v>
          </cell>
          <cell r="D11">
            <v>39142</v>
          </cell>
          <cell r="F11">
            <v>15000</v>
          </cell>
        </row>
        <row r="12">
          <cell r="B12" t="str">
            <v>R0008</v>
          </cell>
          <cell r="C12" t="str">
            <v>Vijayakumar Mahendraker</v>
          </cell>
          <cell r="D12">
            <v>39421</v>
          </cell>
          <cell r="E12">
            <v>39933</v>
          </cell>
          <cell r="F12">
            <v>958</v>
          </cell>
        </row>
        <row r="13">
          <cell r="B13" t="str">
            <v>R0009</v>
          </cell>
          <cell r="C13" t="str">
            <v>Amol Korde</v>
          </cell>
          <cell r="D13">
            <v>39455</v>
          </cell>
          <cell r="F13">
            <v>15000</v>
          </cell>
        </row>
        <row r="14">
          <cell r="B14" t="str">
            <v>R0010</v>
          </cell>
          <cell r="C14" t="str">
            <v>Rohan Dubey</v>
          </cell>
          <cell r="D14">
            <v>39476</v>
          </cell>
          <cell r="F14">
            <v>15000</v>
          </cell>
        </row>
        <row r="15">
          <cell r="B15" t="str">
            <v>R0011</v>
          </cell>
          <cell r="C15" t="str">
            <v>Devendra Khaladkar</v>
          </cell>
          <cell r="D15">
            <v>39815</v>
          </cell>
          <cell r="F15">
            <v>15000</v>
          </cell>
        </row>
        <row r="16">
          <cell r="B16" t="str">
            <v>R0012</v>
          </cell>
          <cell r="C16" t="str">
            <v>Pravin Patil</v>
          </cell>
          <cell r="D16">
            <v>39825</v>
          </cell>
          <cell r="F16">
            <v>15000</v>
          </cell>
        </row>
        <row r="17">
          <cell r="B17" t="str">
            <v>R0013</v>
          </cell>
          <cell r="C17" t="str">
            <v>Sudhir Sampagaonkar</v>
          </cell>
          <cell r="D17">
            <v>39846</v>
          </cell>
          <cell r="F17">
            <v>15000</v>
          </cell>
        </row>
        <row r="18">
          <cell r="B18" t="str">
            <v>R0014</v>
          </cell>
          <cell r="C18" t="str">
            <v>Harsha Suru</v>
          </cell>
          <cell r="D18">
            <v>39923</v>
          </cell>
          <cell r="F18">
            <v>14125</v>
          </cell>
        </row>
      </sheetData>
      <sheetData sheetId="6"/>
      <sheetData sheetId="7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Control"/>
      <sheetName val="Bom summary"/>
      <sheetName val="pvtJul'02"/>
      <sheetName val="Sheet3"/>
      <sheetName val="Sheet7 (2)"/>
      <sheetName val="Sheet7"/>
      <sheetName val="Sheet4"/>
      <sheetName val="Sheet5"/>
      <sheetName val="Sheet9"/>
      <sheetName val="Input Sheet"/>
      <sheetName val="Sheet2"/>
      <sheetName val="Sheet1"/>
    </sheetNames>
    <sheetDataSet>
      <sheetData sheetId="0" refreshError="1">
        <row r="3">
          <cell r="B3" t="str">
            <v>Address Stikcers</v>
          </cell>
        </row>
        <row r="4">
          <cell r="B4" t="str">
            <v>Authorised Courier Manifest</v>
          </cell>
        </row>
        <row r="5">
          <cell r="B5" t="str">
            <v xml:space="preserve">Baby Seals </v>
          </cell>
        </row>
        <row r="6">
          <cell r="B6" t="str">
            <v>Bag locs</v>
          </cell>
        </row>
        <row r="7">
          <cell r="B7" t="str">
            <v>Barcode Labels</v>
          </cell>
        </row>
        <row r="8">
          <cell r="B8" t="str">
            <v>Big Brown Envelopes</v>
          </cell>
        </row>
        <row r="9">
          <cell r="B9" t="str">
            <v>Book Circular letter Re-Document</v>
          </cell>
        </row>
        <row r="10">
          <cell r="B10" t="str">
            <v>Booked Shipment hold</v>
          </cell>
        </row>
        <row r="11">
          <cell r="B11" t="str">
            <v>Brown Box - 10 Kgs</v>
          </cell>
        </row>
        <row r="12">
          <cell r="B12" t="str">
            <v>Brown Box - 25 Kgs</v>
          </cell>
        </row>
        <row r="13">
          <cell r="B13" t="str">
            <v>Brown Box - 5 Kgs</v>
          </cell>
        </row>
        <row r="14">
          <cell r="B14" t="str">
            <v>Calender</v>
          </cell>
        </row>
        <row r="15">
          <cell r="B15" t="str">
            <v>Cargo AWB's</v>
          </cell>
        </row>
        <row r="16">
          <cell r="B16" t="str">
            <v>Cargo Envelopes</v>
          </cell>
        </row>
        <row r="17">
          <cell r="B17" t="str">
            <v>Cargo Files</v>
          </cell>
        </row>
        <row r="18">
          <cell r="B18" t="str">
            <v>Cargo Stickers</v>
          </cell>
        </row>
        <row r="19">
          <cell r="B19" t="str">
            <v>Cash Expenditure Form</v>
          </cell>
        </row>
        <row r="20">
          <cell r="B20" t="str">
            <v>Cash payment voucher pad</v>
          </cell>
        </row>
        <row r="21">
          <cell r="B21" t="str">
            <v>Cash Receipt Book</v>
          </cell>
        </row>
        <row r="22">
          <cell r="B22" t="str">
            <v>Cash Sales Collection Book</v>
          </cell>
        </row>
        <row r="23">
          <cell r="B23" t="str">
            <v>Cello Tape</v>
          </cell>
        </row>
        <row r="24">
          <cell r="B24" t="str">
            <v>Cloth Envelopes</v>
          </cell>
        </row>
        <row r="25">
          <cell r="B25" t="str">
            <v>COD Stickers</v>
          </cell>
        </row>
        <row r="26">
          <cell r="B26" t="str">
            <v>Comail Envelopes</v>
          </cell>
        </row>
        <row r="27">
          <cell r="B27" t="str">
            <v>Commercial Invoice</v>
          </cell>
        </row>
        <row r="28">
          <cell r="B28" t="str">
            <v>Complaint Register Form</v>
          </cell>
        </row>
        <row r="29">
          <cell r="B29" t="str">
            <v>Computer Stationery [10x12x2]</v>
          </cell>
        </row>
        <row r="30">
          <cell r="B30" t="str">
            <v>Computer Stationery [10x12x4]</v>
          </cell>
        </row>
        <row r="31">
          <cell r="B31" t="str">
            <v>Computer Stationery [15x12x3]</v>
          </cell>
        </row>
        <row r="32">
          <cell r="B32" t="str">
            <v>Computer Stationery 80 column 1 Part</v>
          </cell>
        </row>
        <row r="33">
          <cell r="B33" t="str">
            <v>Contract Forms</v>
          </cell>
        </row>
        <row r="34">
          <cell r="B34" t="str">
            <v>Corrugated Box Big</v>
          </cell>
        </row>
        <row r="35">
          <cell r="B35" t="str">
            <v>Corrugated Box Small</v>
          </cell>
        </row>
        <row r="36">
          <cell r="B36" t="str">
            <v>Courier / Delivery   Bags</v>
          </cell>
        </row>
        <row r="37">
          <cell r="B37" t="str">
            <v>Custom Certificate</v>
          </cell>
        </row>
        <row r="38">
          <cell r="B38" t="str">
            <v>Custom Duty Bill Books</v>
          </cell>
        </row>
        <row r="39">
          <cell r="B39" t="str">
            <v>Custom Duty Collecton Book</v>
          </cell>
        </row>
        <row r="40">
          <cell r="B40" t="str">
            <v>Custom Duty Sticker</v>
          </cell>
        </row>
        <row r="41">
          <cell r="B41" t="str">
            <v>Customer File</v>
          </cell>
        </row>
        <row r="42">
          <cell r="B42" t="str">
            <v>Customer Profile</v>
          </cell>
        </row>
        <row r="43">
          <cell r="B43" t="str">
            <v>Customer Transfer Challan</v>
          </cell>
        </row>
        <row r="44">
          <cell r="B44" t="str">
            <v>Customer Visit Log</v>
          </cell>
        </row>
        <row r="45">
          <cell r="B45" t="str">
            <v>Daily Collection Book</v>
          </cell>
        </row>
        <row r="46">
          <cell r="B46" t="str">
            <v>Daily Collection Report</v>
          </cell>
        </row>
        <row r="47">
          <cell r="B47" t="str">
            <v>DCF</v>
          </cell>
        </row>
        <row r="48">
          <cell r="B48" t="str">
            <v>Delivered by Aramex Sticker</v>
          </cell>
        </row>
        <row r="49">
          <cell r="B49" t="str">
            <v>Despatch Log sheet</v>
          </cell>
        </row>
        <row r="50">
          <cell r="B50" t="str">
            <v>Destination Stickers</v>
          </cell>
        </row>
        <row r="51">
          <cell r="B51" t="str">
            <v>Detention Form book</v>
          </cell>
        </row>
        <row r="52">
          <cell r="B52" t="str">
            <v>Document Express Envelopes</v>
          </cell>
        </row>
        <row r="53">
          <cell r="B53" t="str">
            <v>DOM AWB's</v>
          </cell>
        </row>
        <row r="54">
          <cell r="B54" t="str">
            <v>DOM AWB's-4 parts</v>
          </cell>
        </row>
        <row r="55">
          <cell r="B55" t="str">
            <v>Dom Plastic Pouch</v>
          </cell>
        </row>
        <row r="56">
          <cell r="B56" t="str">
            <v>Domestic/Packing Book pad</v>
          </cell>
        </row>
        <row r="57">
          <cell r="B57" t="str">
            <v>Door to Door Tarrif</v>
          </cell>
        </row>
        <row r="58">
          <cell r="B58" t="str">
            <v>Door to Door Tarrif Airport</v>
          </cell>
        </row>
        <row r="59">
          <cell r="B59" t="str">
            <v>Door to Door Tarrif Card</v>
          </cell>
        </row>
        <row r="60">
          <cell r="B60" t="str">
            <v>DRS - Big</v>
          </cell>
        </row>
        <row r="61">
          <cell r="B61" t="str">
            <v>DRS - Small</v>
          </cell>
        </row>
        <row r="62">
          <cell r="B62" t="str">
            <v>Express Commercial Invoice</v>
          </cell>
        </row>
        <row r="63">
          <cell r="B63" t="str">
            <v>Fix Pouch</v>
          </cell>
        </row>
        <row r="64">
          <cell r="B64" t="str">
            <v>Form II</v>
          </cell>
        </row>
        <row r="65">
          <cell r="B65" t="str">
            <v>Form III</v>
          </cell>
        </row>
        <row r="66">
          <cell r="B66" t="str">
            <v>Form V</v>
          </cell>
        </row>
        <row r="67">
          <cell r="B67" t="str">
            <v>From IV</v>
          </cell>
        </row>
        <row r="68">
          <cell r="B68" t="str">
            <v xml:space="preserve">Ground Courier Daily Pick up </v>
          </cell>
        </row>
        <row r="69">
          <cell r="B69" t="str">
            <v>Ground Courier Kits</v>
          </cell>
        </row>
        <row r="70">
          <cell r="B70" t="str">
            <v>Ground Courier Pick up</v>
          </cell>
        </row>
        <row r="71">
          <cell r="B71" t="str">
            <v>Inbound Envelopes</v>
          </cell>
        </row>
        <row r="72">
          <cell r="B72" t="str">
            <v>Inbound Shift Log</v>
          </cell>
        </row>
        <row r="73">
          <cell r="B73" t="str">
            <v>Indian Flyers - International</v>
          </cell>
        </row>
        <row r="74">
          <cell r="B74" t="str">
            <v>In-House / Intracity  AWB's</v>
          </cell>
        </row>
        <row r="75">
          <cell r="B75" t="str">
            <v>Inter Branch Manifiest</v>
          </cell>
        </row>
        <row r="76">
          <cell r="B76" t="str">
            <v>International Cargo AWB</v>
          </cell>
        </row>
        <row r="77">
          <cell r="B77" t="str">
            <v>Intl. AWB's</v>
          </cell>
        </row>
        <row r="78">
          <cell r="B78" t="str">
            <v>Intl. Flyers</v>
          </cell>
        </row>
        <row r="79">
          <cell r="B79" t="str">
            <v>Intl. Ops books</v>
          </cell>
        </row>
        <row r="80">
          <cell r="B80" t="str">
            <v>Intl.Comail  AWB's</v>
          </cell>
        </row>
        <row r="81">
          <cell r="B81" t="str">
            <v>Invoice Stationery</v>
          </cell>
        </row>
        <row r="82">
          <cell r="B82" t="str">
            <v>IOC</v>
          </cell>
        </row>
        <row r="83">
          <cell r="B83" t="str">
            <v>IOM</v>
          </cell>
        </row>
        <row r="84">
          <cell r="B84" t="str">
            <v>IOU</v>
          </cell>
        </row>
        <row r="85">
          <cell r="B85" t="str">
            <v>LDPE Bags - Monsoon</v>
          </cell>
        </row>
        <row r="86">
          <cell r="B86" t="str">
            <v>Letter Head Pads</v>
          </cell>
        </row>
        <row r="87">
          <cell r="B87" t="str">
            <v>LTA Form</v>
          </cell>
        </row>
        <row r="88">
          <cell r="B88" t="str">
            <v>Manifest</v>
          </cell>
        </row>
        <row r="89">
          <cell r="B89" t="str">
            <v>Mansoon Bags</v>
          </cell>
        </row>
        <row r="90">
          <cell r="B90" t="str">
            <v>Marker Ink</v>
          </cell>
        </row>
        <row r="91">
          <cell r="B91" t="str">
            <v>Marketing Bags</v>
          </cell>
        </row>
        <row r="92">
          <cell r="B92" t="str">
            <v>Mother Bags (36 x 24)</v>
          </cell>
        </row>
        <row r="93">
          <cell r="B93" t="str">
            <v>Mother Bags (36 x 50)</v>
          </cell>
        </row>
        <row r="94">
          <cell r="B94" t="str">
            <v>Mother Bags (44 x 57)</v>
          </cell>
        </row>
        <row r="95">
          <cell r="B95" t="str">
            <v>Mother Bags Tag</v>
          </cell>
        </row>
        <row r="96">
          <cell r="B96" t="str">
            <v>Multi Lot Labels- GSO</v>
          </cell>
        </row>
        <row r="97">
          <cell r="B97" t="str">
            <v>NDR  Books</v>
          </cell>
        </row>
        <row r="98">
          <cell r="B98" t="str">
            <v>NDR / RTO  Books</v>
          </cell>
        </row>
        <row r="99">
          <cell r="B99" t="str">
            <v>NDR Envelopes</v>
          </cell>
        </row>
        <row r="100">
          <cell r="B100" t="str">
            <v>Octroi/COD Collection report</v>
          </cell>
        </row>
        <row r="101">
          <cell r="B101" t="str">
            <v>On-hand Security Log</v>
          </cell>
        </row>
        <row r="102">
          <cell r="B102" t="str">
            <v>Outbound Shift Log</v>
          </cell>
        </row>
        <row r="103">
          <cell r="B103" t="str">
            <v>Payment Vouchers</v>
          </cell>
        </row>
        <row r="104">
          <cell r="B104" t="str">
            <v>Plain Poly</v>
          </cell>
        </row>
        <row r="105">
          <cell r="B105" t="str">
            <v>Plain Poly Bags</v>
          </cell>
        </row>
        <row r="106">
          <cell r="B106" t="str">
            <v>POD Barcode 2 Layer Stickers</v>
          </cell>
        </row>
        <row r="107">
          <cell r="B107" t="str">
            <v>POD Envelops</v>
          </cell>
        </row>
        <row r="108">
          <cell r="B108" t="str">
            <v>POD Manifest</v>
          </cell>
        </row>
        <row r="109">
          <cell r="B109" t="str">
            <v>Point Of Sale - POS</v>
          </cell>
        </row>
        <row r="110">
          <cell r="B110" t="str">
            <v>Price List Cargo</v>
          </cell>
        </row>
        <row r="111">
          <cell r="B111" t="str">
            <v>Receipt Book</v>
          </cell>
        </row>
        <row r="112">
          <cell r="B112" t="str">
            <v>Receipt Voucher</v>
          </cell>
        </row>
        <row r="113">
          <cell r="B113" t="str">
            <v>Red Bags</v>
          </cell>
        </row>
        <row r="114">
          <cell r="B114" t="str">
            <v>Red Tapes</v>
          </cell>
        </row>
        <row r="115">
          <cell r="B115" t="str">
            <v>RTO  Books</v>
          </cell>
        </row>
        <row r="116">
          <cell r="B116" t="str">
            <v>Sector Labels With Barcode</v>
          </cell>
        </row>
        <row r="117">
          <cell r="B117" t="str">
            <v>Service Guide (Short Profile)</v>
          </cell>
        </row>
        <row r="118">
          <cell r="B118" t="str">
            <v>Service Non confirmety</v>
          </cell>
        </row>
        <row r="119">
          <cell r="B119" t="str">
            <v>Signature Req. Stickers (Dubai)</v>
          </cell>
        </row>
        <row r="120">
          <cell r="B120" t="str">
            <v>Sonam Voucher Pad</v>
          </cell>
        </row>
        <row r="121">
          <cell r="B121" t="str">
            <v>Sorry Cards</v>
          </cell>
        </row>
        <row r="122">
          <cell r="B122" t="str">
            <v>Station Item Sector pad</v>
          </cell>
        </row>
        <row r="123">
          <cell r="B123" t="str">
            <v>Stickers Door to Door Cargo</v>
          </cell>
        </row>
        <row r="124">
          <cell r="B124" t="str">
            <v>Prime Voucher Pad</v>
          </cell>
        </row>
        <row r="125">
          <cell r="B125" t="str">
            <v>Tarrif Card</v>
          </cell>
        </row>
        <row r="126">
          <cell r="B126" t="str">
            <v>Transfer challan - Big</v>
          </cell>
        </row>
        <row r="127">
          <cell r="B127" t="str">
            <v>Transfer challan - Small</v>
          </cell>
        </row>
        <row r="128">
          <cell r="B128" t="str">
            <v>Transfer Challan-Customs</v>
          </cell>
        </row>
        <row r="129">
          <cell r="B129" t="str">
            <v>Urgent Stickers</v>
          </cell>
        </row>
        <row r="130">
          <cell r="B130" t="str">
            <v>USA Stickers</v>
          </cell>
        </row>
        <row r="131">
          <cell r="B131" t="str">
            <v>Vehicle Log Sheet</v>
          </cell>
        </row>
        <row r="132">
          <cell r="B132" t="str">
            <v>Visiting Cards</v>
          </cell>
        </row>
        <row r="133">
          <cell r="B133" t="str">
            <v>Weekly sales report</v>
          </cell>
        </row>
        <row r="134">
          <cell r="B134" t="str">
            <v>White Envelops</v>
          </cell>
        </row>
        <row r="135">
          <cell r="B135" t="str">
            <v>Window Envelopes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TrialBal with P&amp;L"/>
      <sheetName val="group with P&amp;L"/>
      <sheetName val="Index"/>
      <sheetName val="BS with P&amp;L"/>
      <sheetName val="Sch. Fixed Assets"/>
      <sheetName val="Income"/>
      <sheetName val="Mapping"/>
      <sheetName val="Trial Balance Tal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Index"/>
      <sheetName val="Exchange Rates"/>
      <sheetName val="BS"/>
      <sheetName val="P&amp;L"/>
      <sheetName val="HSBC &amp; AXIS"/>
      <sheetName val="FA"/>
      <sheetName val="Dep"/>
      <sheetName val="Sales Apr 09"/>
      <sheetName val="SI"/>
      <sheetName val="Fx"/>
      <sheetName val="PR "/>
      <sheetName val="MC"/>
      <sheetName val="Profit Reco"/>
      <sheetName val="Retained Reco"/>
      <sheetName val="DNJ"/>
      <sheetName val="Mapping"/>
      <sheetName val="Trial Balance"/>
      <sheetName val="Tables"/>
      <sheetName val="Reco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5">
          <cell r="A5" t="str">
            <v>Account Writing Fees</v>
          </cell>
          <cell r="B5" t="str">
            <v>P &amp; L</v>
          </cell>
          <cell r="C5" t="str">
            <v>Legal &amp; Professional Fees</v>
          </cell>
        </row>
        <row r="6">
          <cell r="A6" t="str">
            <v>Accrued Interest</v>
          </cell>
          <cell r="B6" t="str">
            <v>BS</v>
          </cell>
          <cell r="C6" t="str">
            <v>Accrued Interest</v>
          </cell>
        </row>
        <row r="7">
          <cell r="A7" t="str">
            <v>Advance FBT FY 07-08</v>
          </cell>
          <cell r="B7" t="str">
            <v>BS</v>
          </cell>
          <cell r="C7" t="str">
            <v>Advance Tax (FBT,Income Tax)</v>
          </cell>
        </row>
        <row r="8">
          <cell r="A8" t="str">
            <v>Advance - Fringe Benefit Tax FY 2006-07</v>
          </cell>
          <cell r="B8" t="str">
            <v>BS</v>
          </cell>
          <cell r="C8" t="str">
            <v>Advance Tax (FBT,Income Tax)</v>
          </cell>
        </row>
        <row r="9">
          <cell r="A9" t="str">
            <v>Advance-Income Tax F.Y-2007-08</v>
          </cell>
          <cell r="B9" t="str">
            <v>BS</v>
          </cell>
          <cell r="C9" t="str">
            <v>Advance Tax (FBT,Income Tax)</v>
          </cell>
        </row>
        <row r="10">
          <cell r="A10" t="str">
            <v>Advances</v>
          </cell>
          <cell r="B10" t="str">
            <v>BS</v>
          </cell>
          <cell r="C10" t="str">
            <v>Advances</v>
          </cell>
        </row>
        <row r="11">
          <cell r="A11" t="str">
            <v>Air Condition</v>
          </cell>
          <cell r="B11">
            <v>0</v>
          </cell>
          <cell r="C11" t="str">
            <v>FA</v>
          </cell>
        </row>
        <row r="12">
          <cell r="A12" t="str">
            <v>Airtel - Clisco 1841 Router</v>
          </cell>
          <cell r="B12">
            <v>0</v>
          </cell>
        </row>
        <row r="13">
          <cell r="A13" t="str">
            <v>Asobe Creative Suite Premium</v>
          </cell>
          <cell r="B13">
            <v>0</v>
          </cell>
        </row>
        <row r="14">
          <cell r="A14" t="str">
            <v>Astech Infotech Pvt Ltd</v>
          </cell>
          <cell r="B14" t="str">
            <v>BS</v>
          </cell>
          <cell r="C14" t="str">
            <v>Other creditors</v>
          </cell>
        </row>
        <row r="15">
          <cell r="A15" t="str">
            <v>Beetel Telephone Instruments</v>
          </cell>
          <cell r="B15">
            <v>0</v>
          </cell>
        </row>
        <row r="16">
          <cell r="A16" t="str">
            <v>Books &amp; Periodicals</v>
          </cell>
          <cell r="B16" t="str">
            <v>P &amp; L</v>
          </cell>
          <cell r="C16" t="str">
            <v>Books &amp; Periodicals</v>
          </cell>
        </row>
        <row r="17">
          <cell r="A17" t="str">
            <v>Business Insurance</v>
          </cell>
          <cell r="B17" t="str">
            <v>P &amp; L</v>
          </cell>
          <cell r="C17" t="str">
            <v xml:space="preserve">Insurance </v>
          </cell>
        </row>
        <row r="18">
          <cell r="A18" t="str">
            <v>Cash</v>
          </cell>
          <cell r="B18" t="str">
            <v>BS</v>
          </cell>
          <cell r="C18" t="str">
            <v>Cash</v>
          </cell>
        </row>
        <row r="19">
          <cell r="A19" t="str">
            <v>Bad debts</v>
          </cell>
          <cell r="B19" t="str">
            <v>P &amp; L</v>
          </cell>
          <cell r="C19" t="str">
            <v>Bad Debts written off</v>
          </cell>
        </row>
        <row r="20">
          <cell r="A20" t="str">
            <v>CD-Rom</v>
          </cell>
          <cell r="B20">
            <v>0</v>
          </cell>
        </row>
        <row r="21">
          <cell r="A21" t="str">
            <v>Checkmate Industrial Services Pvt Ltd.</v>
          </cell>
          <cell r="B21" t="str">
            <v>BS</v>
          </cell>
          <cell r="C21" t="str">
            <v>Other creditors</v>
          </cell>
        </row>
        <row r="22">
          <cell r="A22" t="str">
            <v>Computer Consumables</v>
          </cell>
          <cell r="B22" t="str">
            <v>P &amp; L</v>
          </cell>
          <cell r="C22" t="str">
            <v>Computer Consumables</v>
          </cell>
        </row>
        <row r="23">
          <cell r="A23" t="str">
            <v>Courier &amp; Postage Charges</v>
          </cell>
          <cell r="B23" t="str">
            <v>P &amp; L</v>
          </cell>
          <cell r="C23" t="str">
            <v>Courier Charges</v>
          </cell>
        </row>
        <row r="24">
          <cell r="A24" t="str">
            <v>Computer Systems</v>
          </cell>
          <cell r="B24">
            <v>0</v>
          </cell>
        </row>
        <row r="25">
          <cell r="A25" t="str">
            <v>DB - Microprocessor</v>
          </cell>
          <cell r="B25">
            <v>0</v>
          </cell>
        </row>
        <row r="26">
          <cell r="A26" t="str">
            <v>Depreciation - Computer Softwares</v>
          </cell>
          <cell r="B26" t="str">
            <v>P &amp; L</v>
          </cell>
          <cell r="C26" t="str">
            <v>Depreciation</v>
          </cell>
        </row>
        <row r="27">
          <cell r="A27" t="str">
            <v>Depreciation - Computer Systems</v>
          </cell>
          <cell r="B27" t="str">
            <v>P &amp; L</v>
          </cell>
          <cell r="C27" t="str">
            <v>Depreciation</v>
          </cell>
        </row>
        <row r="28">
          <cell r="A28" t="str">
            <v>Depreciation -Electrical Installation</v>
          </cell>
          <cell r="B28" t="str">
            <v>P &amp; L</v>
          </cell>
          <cell r="C28" t="str">
            <v>Depreciation</v>
          </cell>
        </row>
        <row r="29">
          <cell r="A29" t="str">
            <v>Depreciation - Furniture &amp; Fixures</v>
          </cell>
          <cell r="B29" t="str">
            <v>P &amp; L</v>
          </cell>
          <cell r="C29" t="str">
            <v>Depreciation</v>
          </cell>
        </row>
        <row r="30">
          <cell r="A30" t="str">
            <v>Depreciation - Office Equipment</v>
          </cell>
          <cell r="B30" t="str">
            <v>P &amp; L</v>
          </cell>
          <cell r="C30" t="str">
            <v>Depreciation</v>
          </cell>
        </row>
        <row r="31">
          <cell r="A31" t="str">
            <v>Depreciation Reserve - Computer Softwares</v>
          </cell>
          <cell r="B31">
            <v>0</v>
          </cell>
          <cell r="C31" t="str">
            <v>FA</v>
          </cell>
        </row>
        <row r="32">
          <cell r="A32" t="str">
            <v>Depreciation Reserve - Computer Systems</v>
          </cell>
          <cell r="B32">
            <v>0</v>
          </cell>
          <cell r="C32" t="str">
            <v>FA</v>
          </cell>
        </row>
        <row r="33">
          <cell r="A33" t="str">
            <v>Depreciation Reserve-Electrical Installation</v>
          </cell>
          <cell r="B33">
            <v>0</v>
          </cell>
          <cell r="C33" t="str">
            <v>FA</v>
          </cell>
        </row>
        <row r="34">
          <cell r="A34" t="str">
            <v>Depreciation Reserve - Furniture &amp; Fixures</v>
          </cell>
          <cell r="B34">
            <v>0</v>
          </cell>
          <cell r="C34" t="str">
            <v>FA</v>
          </cell>
        </row>
        <row r="35">
          <cell r="A35" t="str">
            <v>Depreciation Reserve - Office Equipments</v>
          </cell>
          <cell r="B35">
            <v>0</v>
          </cell>
          <cell r="C35" t="str">
            <v>FA</v>
          </cell>
        </row>
        <row r="36">
          <cell r="A36" t="str">
            <v>Digital Techno Batteries</v>
          </cell>
          <cell r="B36">
            <v>0</v>
          </cell>
        </row>
        <row r="37">
          <cell r="A37" t="str">
            <v>DLP Projector</v>
          </cell>
          <cell r="B37">
            <v>0</v>
          </cell>
        </row>
        <row r="38">
          <cell r="A38" t="str">
            <v>Electrical Installation</v>
          </cell>
          <cell r="B38">
            <v>0</v>
          </cell>
        </row>
        <row r="39">
          <cell r="A39" t="str">
            <v>Electricity Charges-M.No-053-06482702</v>
          </cell>
          <cell r="B39" t="str">
            <v>P &amp; L</v>
          </cell>
          <cell r="C39" t="str">
            <v>Electricity Expenses</v>
          </cell>
        </row>
        <row r="40">
          <cell r="A40" t="str">
            <v>Electricity Charges-M.No-057-02167117</v>
          </cell>
          <cell r="B40" t="str">
            <v>P &amp; L</v>
          </cell>
          <cell r="C40" t="str">
            <v>Electricity Expenses</v>
          </cell>
        </row>
        <row r="41">
          <cell r="A41" t="str">
            <v>Equipment Rack</v>
          </cell>
          <cell r="B41">
            <v>0</v>
          </cell>
        </row>
        <row r="42">
          <cell r="A42" t="str">
            <v>Equity Share Capital</v>
          </cell>
          <cell r="B42" t="str">
            <v>BS</v>
          </cell>
          <cell r="C42" t="str">
            <v>Invested Capital</v>
          </cell>
        </row>
        <row r="43">
          <cell r="A43" t="str">
            <v>Excess Provision Written Off</v>
          </cell>
          <cell r="B43" t="str">
            <v>P &amp; L</v>
          </cell>
          <cell r="C43" t="str">
            <v>Excess provision return back</v>
          </cell>
        </row>
        <row r="44">
          <cell r="A44" t="str">
            <v>Exchange Gains/ Losses</v>
          </cell>
          <cell r="B44" t="str">
            <v>P &amp; L</v>
          </cell>
          <cell r="C44" t="str">
            <v>Exchange Gains/ Losses</v>
          </cell>
        </row>
        <row r="45">
          <cell r="A45" t="str">
            <v>Fringe Benefit Tax</v>
          </cell>
          <cell r="B45" t="str">
            <v>P &amp; L</v>
          </cell>
          <cell r="C45" t="str">
            <v>Fringe Benefit Tax</v>
          </cell>
        </row>
        <row r="46">
          <cell r="A46" t="str">
            <v>Furniture &amp; Fixtures</v>
          </cell>
          <cell r="B46">
            <v>0</v>
          </cell>
        </row>
        <row r="47">
          <cell r="A47" t="str">
            <v>Food Coupans</v>
          </cell>
          <cell r="B47" t="str">
            <v>P &amp; L</v>
          </cell>
          <cell r="C47" t="str">
            <v>Food Coupans</v>
          </cell>
        </row>
        <row r="48">
          <cell r="A48" t="str">
            <v>Gamcom Solutions Ltd (UK)</v>
          </cell>
          <cell r="B48" t="str">
            <v>BS</v>
          </cell>
          <cell r="C48" t="str">
            <v>Debtors - Parent Company</v>
          </cell>
        </row>
        <row r="49">
          <cell r="A49" t="str">
            <v>Gamcom Solution Ltd.(UK)-Exp.</v>
          </cell>
          <cell r="B49" t="str">
            <v>BS</v>
          </cell>
          <cell r="C49" t="str">
            <v>Gamcom Solution Ltd(UK)-Exp.</v>
          </cell>
        </row>
        <row r="50">
          <cell r="A50" t="str">
            <v>Gayas Enterprises-ANFPK5015K</v>
          </cell>
          <cell r="B50" t="str">
            <v>BS</v>
          </cell>
          <cell r="C50" t="str">
            <v>Other creditors</v>
          </cell>
        </row>
        <row r="51">
          <cell r="A51" t="str">
            <v>Godrej FRFC Drawer &amp; Defender Safe</v>
          </cell>
          <cell r="B51">
            <v>0</v>
          </cell>
        </row>
        <row r="52">
          <cell r="A52" t="str">
            <v>HSBC FD for Bank Guarantee No 105 413967 051</v>
          </cell>
          <cell r="B52" t="str">
            <v>BS</v>
          </cell>
          <cell r="C52" t="str">
            <v>Bank</v>
          </cell>
        </row>
        <row r="53">
          <cell r="A53" t="str">
            <v>HSBC Ltd C/A No 105 413967 001</v>
          </cell>
          <cell r="B53" t="str">
            <v>BS</v>
          </cell>
          <cell r="C53" t="str">
            <v>Bank</v>
          </cell>
        </row>
        <row r="54">
          <cell r="A54" t="str">
            <v>Internet Charges</v>
          </cell>
          <cell r="B54" t="str">
            <v>P &amp; L</v>
          </cell>
          <cell r="C54" t="str">
            <v>Internet domain expenses</v>
          </cell>
        </row>
        <row r="55">
          <cell r="A55" t="str">
            <v>Income Tax</v>
          </cell>
          <cell r="B55" t="str">
            <v>P &amp; L</v>
          </cell>
          <cell r="C55" t="str">
            <v>Income Tax</v>
          </cell>
        </row>
        <row r="56">
          <cell r="A56" t="str">
            <v>ISDN Terminal ASPILA System</v>
          </cell>
          <cell r="B56">
            <v>0</v>
          </cell>
        </row>
        <row r="57">
          <cell r="A57" t="str">
            <v>LCD Monitor</v>
          </cell>
          <cell r="B57">
            <v>0</v>
          </cell>
        </row>
        <row r="58">
          <cell r="A58" t="str">
            <v>Legal Expenses</v>
          </cell>
          <cell r="B58" t="str">
            <v>P &amp; L</v>
          </cell>
          <cell r="C58" t="str">
            <v>Legal Expenses</v>
          </cell>
        </row>
        <row r="59">
          <cell r="A59" t="str">
            <v>Leave Salary</v>
          </cell>
          <cell r="B59" t="str">
            <v>P &amp; L</v>
          </cell>
          <cell r="C59" t="str">
            <v>Leave Salary</v>
          </cell>
        </row>
        <row r="60">
          <cell r="A60" t="str">
            <v>Maintenance Charges(Telephone)</v>
          </cell>
          <cell r="B60" t="str">
            <v>P &amp; L</v>
          </cell>
          <cell r="C60" t="str">
            <v>Repairs &amp; Maintenance</v>
          </cell>
        </row>
        <row r="61">
          <cell r="A61" t="str">
            <v>Mobile Charges</v>
          </cell>
          <cell r="B61" t="str">
            <v>P &amp; L</v>
          </cell>
          <cell r="C61" t="str">
            <v>Mobile Charges</v>
          </cell>
        </row>
        <row r="62">
          <cell r="A62" t="str">
            <v>Mobile Deposit</v>
          </cell>
          <cell r="B62" t="str">
            <v>BS</v>
          </cell>
          <cell r="C62" t="str">
            <v>Bond Deposits/ Deposits</v>
          </cell>
        </row>
        <row r="63">
          <cell r="A63" t="str">
            <v>Office &amp; General Expenses</v>
          </cell>
          <cell r="B63" t="str">
            <v>P &amp; L</v>
          </cell>
          <cell r="C63" t="str">
            <v>Office &amp; General Expenses</v>
          </cell>
        </row>
        <row r="64">
          <cell r="A64" t="str">
            <v>Office Insurance</v>
          </cell>
          <cell r="B64" t="str">
            <v>P &amp; L</v>
          </cell>
          <cell r="C64" t="str">
            <v xml:space="preserve">Insurance </v>
          </cell>
        </row>
        <row r="65">
          <cell r="A65" t="str">
            <v>Office Maintenance Expenses</v>
          </cell>
          <cell r="B65" t="str">
            <v>P &amp; L</v>
          </cell>
          <cell r="C65" t="str">
            <v>Repairs &amp; Maintenance</v>
          </cell>
        </row>
        <row r="66">
          <cell r="A66" t="str">
            <v>Office Premise Deposit</v>
          </cell>
          <cell r="B66" t="str">
            <v>BS</v>
          </cell>
          <cell r="C66" t="str">
            <v>Bond Deposits/ Deposits</v>
          </cell>
        </row>
        <row r="67">
          <cell r="A67" t="str">
            <v>Office Repairs Expenses</v>
          </cell>
          <cell r="B67" t="str">
            <v>P &amp; L</v>
          </cell>
          <cell r="C67" t="str">
            <v>Repairs &amp; Maintenance</v>
          </cell>
        </row>
        <row r="68">
          <cell r="A68" t="str">
            <v>Office Security Guard Charges</v>
          </cell>
          <cell r="B68" t="str">
            <v>P &amp; L</v>
          </cell>
          <cell r="C68" t="str">
            <v>Security Charges</v>
          </cell>
        </row>
        <row r="69">
          <cell r="A69" t="str">
            <v>Payroll Process Fees</v>
          </cell>
          <cell r="B69" t="str">
            <v>P &amp; L</v>
          </cell>
          <cell r="C69" t="str">
            <v>Legal &amp; Professional Fees</v>
          </cell>
        </row>
        <row r="70">
          <cell r="A70" t="str">
            <v>PF Expenses</v>
          </cell>
          <cell r="B70" t="str">
            <v>P &amp; L</v>
          </cell>
          <cell r="C70" t="str">
            <v>Rates and Taxes</v>
          </cell>
        </row>
        <row r="71">
          <cell r="A71" t="str">
            <v>Pioneer</v>
          </cell>
          <cell r="B71" t="str">
            <v>BS</v>
          </cell>
          <cell r="C71" t="str">
            <v>Other creditors</v>
          </cell>
        </row>
        <row r="72">
          <cell r="A72" t="str">
            <v>Polycom Kit - Vedeo Conference System</v>
          </cell>
          <cell r="B72">
            <v>0</v>
          </cell>
        </row>
        <row r="73">
          <cell r="A73" t="str">
            <v>Printing &amp; Stationery</v>
          </cell>
          <cell r="B73" t="str">
            <v>P &amp; L</v>
          </cell>
          <cell r="C73" t="str">
            <v xml:space="preserve">Printing &amp; Stationery </v>
          </cell>
        </row>
        <row r="74">
          <cell r="A74" t="str">
            <v>Preference Share Capital</v>
          </cell>
          <cell r="B74" t="str">
            <v>BS</v>
          </cell>
          <cell r="C74" t="str">
            <v>Invested Capital</v>
          </cell>
        </row>
        <row r="75">
          <cell r="A75" t="str">
            <v>Prepaid Internet Charges</v>
          </cell>
          <cell r="B75" t="str">
            <v>BS</v>
          </cell>
          <cell r="C75" t="str">
            <v>Prepayments</v>
          </cell>
        </row>
        <row r="76">
          <cell r="A76" t="str">
            <v>Prepaid Maintenance Charges</v>
          </cell>
          <cell r="B76" t="str">
            <v>BS</v>
          </cell>
          <cell r="C76" t="str">
            <v>Prepayments</v>
          </cell>
        </row>
        <row r="77">
          <cell r="A77" t="str">
            <v>Prepaid Maintenance Charges-Telephone</v>
          </cell>
          <cell r="B77" t="str">
            <v>BS</v>
          </cell>
          <cell r="C77" t="str">
            <v>Prepayments</v>
          </cell>
        </row>
        <row r="78">
          <cell r="A78" t="str">
            <v>Prepaid Office Insurance</v>
          </cell>
          <cell r="B78" t="str">
            <v>BS</v>
          </cell>
          <cell r="C78" t="str">
            <v>Prepayments</v>
          </cell>
        </row>
        <row r="79">
          <cell r="A79" t="str">
            <v>Prepaid RESDEX &amp; Classified Postings</v>
          </cell>
          <cell r="B79" t="str">
            <v>BS</v>
          </cell>
          <cell r="C79" t="str">
            <v>Prepayments</v>
          </cell>
        </row>
        <row r="80">
          <cell r="A80" t="str">
            <v>Prepaid Local Loop Charges</v>
          </cell>
          <cell r="B80" t="str">
            <v>BS</v>
          </cell>
          <cell r="C80" t="str">
            <v>Prepayments</v>
          </cell>
        </row>
        <row r="81">
          <cell r="A81" t="str">
            <v>Prepaid STPI Charges</v>
          </cell>
          <cell r="B81" t="str">
            <v>BS</v>
          </cell>
          <cell r="C81" t="str">
            <v>Prepayments</v>
          </cell>
        </row>
        <row r="82">
          <cell r="A82" t="str">
            <v>Professional Fees</v>
          </cell>
          <cell r="B82" t="str">
            <v>P &amp; L</v>
          </cell>
          <cell r="C82" t="str">
            <v>Legal &amp; Professional Fees</v>
          </cell>
        </row>
        <row r="83">
          <cell r="A83" t="str">
            <v>Professional Tax Payable</v>
          </cell>
          <cell r="B83" t="str">
            <v>BS</v>
          </cell>
          <cell r="C83" t="str">
            <v>Duties &amp; Taxes</v>
          </cell>
        </row>
        <row r="84">
          <cell r="A84" t="str">
            <v>Profit &amp; Loss A/c</v>
          </cell>
          <cell r="B84" t="str">
            <v>P &amp; L</v>
          </cell>
          <cell r="C84" t="str">
            <v>Retained Earnings</v>
          </cell>
        </row>
        <row r="85">
          <cell r="A85" t="str">
            <v>Provident Fund -Employer</v>
          </cell>
          <cell r="B85" t="str">
            <v>P &amp; L</v>
          </cell>
          <cell r="C85" t="str">
            <v>Provident Fund-Employer</v>
          </cell>
        </row>
        <row r="86">
          <cell r="A86" t="str">
            <v>Provident Fund Payable</v>
          </cell>
          <cell r="B86" t="str">
            <v>BS</v>
          </cell>
          <cell r="C86" t="str">
            <v>Provident Fund payable</v>
          </cell>
        </row>
        <row r="87">
          <cell r="A87" t="str">
            <v>Provision for Auditors Remuneration</v>
          </cell>
          <cell r="B87" t="str">
            <v>BS</v>
          </cell>
          <cell r="C87" t="str">
            <v>Provision for expenses</v>
          </cell>
        </row>
        <row r="88">
          <cell r="A88" t="str">
            <v>Provision for Expenses</v>
          </cell>
          <cell r="B88" t="str">
            <v>BS</v>
          </cell>
          <cell r="C88" t="str">
            <v>Provision for expenses</v>
          </cell>
        </row>
        <row r="89">
          <cell r="A89" t="str">
            <v>Provision for Fringe Benefit Tax FY 2006-07</v>
          </cell>
          <cell r="B89" t="str">
            <v>BS</v>
          </cell>
          <cell r="C89" t="str">
            <v>Tax Provision</v>
          </cell>
        </row>
        <row r="90">
          <cell r="A90" t="str">
            <v>Provision for Fringe Benifit Tax-F.Y 2007-08</v>
          </cell>
          <cell r="B90" t="str">
            <v>BS</v>
          </cell>
          <cell r="C90" t="str">
            <v>Tax Provision</v>
          </cell>
        </row>
        <row r="91">
          <cell r="A91" t="str">
            <v>Provision for Income Tax FY 2006-07</v>
          </cell>
          <cell r="B91" t="str">
            <v>BS</v>
          </cell>
          <cell r="C91" t="str">
            <v>Tax Provision</v>
          </cell>
        </row>
        <row r="92">
          <cell r="A92" t="str">
            <v>Provision for Income Tax-F.Y 2007-08</v>
          </cell>
          <cell r="B92" t="str">
            <v>BS</v>
          </cell>
          <cell r="C92" t="str">
            <v>Tax Provision</v>
          </cell>
        </row>
        <row r="93">
          <cell r="A93" t="str">
            <v>Provision for Internet Charges</v>
          </cell>
          <cell r="B93" t="str">
            <v>BS</v>
          </cell>
          <cell r="C93" t="str">
            <v>Provision for expenses</v>
          </cell>
        </row>
        <row r="94">
          <cell r="A94" t="str">
            <v>Provision for Telephone Charges</v>
          </cell>
          <cell r="B94" t="str">
            <v>BS</v>
          </cell>
          <cell r="C94" t="str">
            <v>Provision for expenses</v>
          </cell>
        </row>
        <row r="95">
          <cell r="A95" t="str">
            <v>Provision for Leave Salary</v>
          </cell>
          <cell r="B95" t="str">
            <v>BS</v>
          </cell>
          <cell r="C95" t="str">
            <v>Provision for expenses</v>
          </cell>
        </row>
        <row r="96">
          <cell r="A96" t="str">
            <v>Provision for Mobile Charges</v>
          </cell>
          <cell r="B96" t="str">
            <v>BS</v>
          </cell>
          <cell r="C96" t="str">
            <v>Provision for expenses</v>
          </cell>
        </row>
        <row r="97">
          <cell r="A97" t="str">
            <v>Rent for Office Premise</v>
          </cell>
          <cell r="B97" t="str">
            <v>P &amp; L</v>
          </cell>
          <cell r="C97" t="str">
            <v>Office Rent</v>
          </cell>
        </row>
        <row r="98">
          <cell r="A98" t="str">
            <v>Retainership Fees</v>
          </cell>
          <cell r="B98" t="str">
            <v>P &amp; L</v>
          </cell>
          <cell r="C98" t="str">
            <v>Legal &amp; Professional Fees</v>
          </cell>
        </row>
        <row r="99">
          <cell r="A99" t="str">
            <v>Router Price Modem</v>
          </cell>
          <cell r="B99">
            <v>0</v>
          </cell>
        </row>
        <row r="100">
          <cell r="A100" t="str">
            <v>Salaries</v>
          </cell>
          <cell r="B100" t="str">
            <v>P &amp; L</v>
          </cell>
          <cell r="C100" t="str">
            <v>Salary</v>
          </cell>
        </row>
        <row r="101">
          <cell r="A101" t="str">
            <v>Salaries Payable</v>
          </cell>
          <cell r="B101" t="str">
            <v>BS</v>
          </cell>
          <cell r="C101" t="str">
            <v>Provision for expenses</v>
          </cell>
        </row>
        <row r="102">
          <cell r="A102" t="str">
            <v>Sales</v>
          </cell>
          <cell r="B102" t="str">
            <v>P &amp; L</v>
          </cell>
          <cell r="C102" t="str">
            <v>Sales</v>
          </cell>
        </row>
        <row r="103">
          <cell r="A103" t="str">
            <v>Samsung Ref Ra 20</v>
          </cell>
          <cell r="B103">
            <v>0</v>
          </cell>
        </row>
        <row r="104">
          <cell r="A104" t="str">
            <v>Security System</v>
          </cell>
          <cell r="B104">
            <v>0</v>
          </cell>
        </row>
        <row r="105">
          <cell r="A105" t="str">
            <v>Self Assesment FBT (FY 2006-07)</v>
          </cell>
          <cell r="B105" t="str">
            <v>BS</v>
          </cell>
          <cell r="C105" t="str">
            <v>Advance Tax (FBT,Income Tax)</v>
          </cell>
        </row>
        <row r="106">
          <cell r="A106" t="str">
            <v>Self Assessment-Income Tax-F.Y-2007-08</v>
          </cell>
          <cell r="B106" t="str">
            <v>BS</v>
          </cell>
          <cell r="C106" t="str">
            <v>Advance Tax (FBT,Income Tax)</v>
          </cell>
        </row>
        <row r="107">
          <cell r="A107" t="str">
            <v>Share Application Money</v>
          </cell>
          <cell r="B107" t="str">
            <v>BS</v>
          </cell>
          <cell r="C107" t="str">
            <v>Invested Capital</v>
          </cell>
        </row>
        <row r="108">
          <cell r="A108" t="str">
            <v>SKP Crossborder Consulting Pvt Ltd</v>
          </cell>
          <cell r="B108" t="str">
            <v>BS</v>
          </cell>
          <cell r="C108" t="str">
            <v>Professional Fees payable</v>
          </cell>
        </row>
        <row r="109">
          <cell r="A109" t="str">
            <v>Sonic Firewall</v>
          </cell>
          <cell r="B109">
            <v>0</v>
          </cell>
        </row>
        <row r="110">
          <cell r="A110" t="str">
            <v>Staff Recruitement Expenses</v>
          </cell>
          <cell r="B110" t="str">
            <v>P &amp; L</v>
          </cell>
          <cell r="C110" t="str">
            <v>Recruitment expenses</v>
          </cell>
        </row>
        <row r="111">
          <cell r="A111" t="str">
            <v>Staff Welfare Expenses</v>
          </cell>
          <cell r="B111" t="str">
            <v>P &amp; L</v>
          </cell>
          <cell r="C111" t="str">
            <v>Staff Welfare Exps</v>
          </cell>
        </row>
        <row r="112">
          <cell r="A112" t="str">
            <v>Statutory Audit Fees</v>
          </cell>
          <cell r="B112" t="str">
            <v>P &amp; L</v>
          </cell>
          <cell r="C112" t="str">
            <v>Legal &amp; Professional Fees</v>
          </cell>
        </row>
        <row r="113">
          <cell r="A113" t="str">
            <v>STPI Charges</v>
          </cell>
          <cell r="B113" t="str">
            <v>P &amp; L</v>
          </cell>
          <cell r="C113" t="str">
            <v>STPI Charges</v>
          </cell>
        </row>
        <row r="114">
          <cell r="A114" t="str">
            <v>Sudit K Parekh &amp; Co</v>
          </cell>
          <cell r="B114" t="str">
            <v>BS</v>
          </cell>
          <cell r="C114" t="str">
            <v>Professional Fees payable</v>
          </cell>
        </row>
        <row r="115">
          <cell r="A115" t="str">
            <v>Sunny Collection</v>
          </cell>
          <cell r="B115" t="str">
            <v>BS</v>
          </cell>
          <cell r="C115" t="str">
            <v>Other creditors</v>
          </cell>
        </row>
        <row r="116">
          <cell r="A116" t="str">
            <v>Tax Audit fees</v>
          </cell>
          <cell r="B116" t="str">
            <v>P &amp; L</v>
          </cell>
          <cell r="C116" t="str">
            <v>Legal &amp; Professional Fees</v>
          </cell>
        </row>
        <row r="117">
          <cell r="A117" t="str">
            <v>TDS on Contract</v>
          </cell>
          <cell r="B117" t="str">
            <v>BS</v>
          </cell>
          <cell r="C117" t="str">
            <v>Duties &amp; Taxes</v>
          </cell>
        </row>
        <row r="118">
          <cell r="A118" t="str">
            <v>TDS on Professional Fees</v>
          </cell>
          <cell r="B118" t="str">
            <v>BS</v>
          </cell>
          <cell r="C118" t="str">
            <v>Duties &amp; Taxes</v>
          </cell>
        </row>
        <row r="119">
          <cell r="A119" t="str">
            <v>TDS on Rent</v>
          </cell>
          <cell r="B119" t="str">
            <v>BS</v>
          </cell>
          <cell r="C119" t="str">
            <v>Duties &amp; Taxes</v>
          </cell>
        </row>
        <row r="120">
          <cell r="A120" t="str">
            <v>Local Conveyance</v>
          </cell>
          <cell r="B120" t="str">
            <v>P &amp; L</v>
          </cell>
          <cell r="C120" t="str">
            <v>Travelling and Conveyance</v>
          </cell>
        </row>
        <row r="121">
          <cell r="A121" t="str">
            <v>Telephone Charges</v>
          </cell>
          <cell r="B121" t="str">
            <v>P &amp; L</v>
          </cell>
          <cell r="C121" t="str">
            <v>Telephone &amp; Fax Expenses</v>
          </cell>
        </row>
        <row r="122">
          <cell r="A122" t="str">
            <v>Vaccum Cleaner</v>
          </cell>
          <cell r="B122">
            <v>0</v>
          </cell>
        </row>
        <row r="123">
          <cell r="A123" t="str">
            <v>VSNL Internet Charges Payable</v>
          </cell>
          <cell r="B123" t="str">
            <v>BS</v>
          </cell>
          <cell r="C123" t="str">
            <v>Other creditors</v>
          </cell>
        </row>
        <row r="124">
          <cell r="A124" t="str">
            <v>VSNL Internet Security Deposit</v>
          </cell>
          <cell r="B124" t="str">
            <v>BS</v>
          </cell>
          <cell r="C124" t="str">
            <v>Bond Deposits/ Deposits</v>
          </cell>
        </row>
        <row r="125">
          <cell r="A125" t="str">
            <v>Visa Charges</v>
          </cell>
          <cell r="B125" t="str">
            <v>P &amp; L</v>
          </cell>
          <cell r="C125" t="str">
            <v>Travelling and Conveyance</v>
          </cell>
        </row>
        <row r="126">
          <cell r="A126" t="str">
            <v>Zavaray Soli Poonawalla</v>
          </cell>
          <cell r="B126" t="str">
            <v>BS</v>
          </cell>
          <cell r="C126" t="str">
            <v>Other creditors</v>
          </cell>
        </row>
        <row r="127">
          <cell r="A127" t="str">
            <v>Bicycle</v>
          </cell>
          <cell r="B127" t="str">
            <v>BS</v>
          </cell>
        </row>
        <row r="128">
          <cell r="A128" t="str">
            <v>Domestic Travel</v>
          </cell>
          <cell r="B128" t="str">
            <v>P &amp; L</v>
          </cell>
          <cell r="C128" t="str">
            <v>Travelling and Conveyance</v>
          </cell>
        </row>
        <row r="129">
          <cell r="A129" t="str">
            <v>Foreign Travel-Ticket</v>
          </cell>
          <cell r="B129" t="str">
            <v>P &amp; L</v>
          </cell>
          <cell r="C129" t="str">
            <v>Travelling and Conveyance</v>
          </cell>
        </row>
        <row r="130">
          <cell r="A130" t="str">
            <v>J.B.Deshmukh Electricals</v>
          </cell>
          <cell r="B130" t="str">
            <v>BS</v>
          </cell>
          <cell r="C130" t="str">
            <v>Other creditors</v>
          </cell>
        </row>
        <row r="131">
          <cell r="A131" t="str">
            <v>Kumar Housing Corporation Ltd</v>
          </cell>
          <cell r="B131" t="str">
            <v>BS</v>
          </cell>
          <cell r="C131" t="str">
            <v>Other creditors</v>
          </cell>
        </row>
        <row r="132">
          <cell r="A132" t="str">
            <v>Maintenance Charges-A.C</v>
          </cell>
          <cell r="B132" t="str">
            <v>P &amp; L</v>
          </cell>
          <cell r="C132" t="str">
            <v>Repairs &amp; Maintenance</v>
          </cell>
        </row>
        <row r="133">
          <cell r="A133" t="str">
            <v>Maintenence Charges-UPS System</v>
          </cell>
          <cell r="B133" t="str">
            <v>P &amp; L</v>
          </cell>
          <cell r="C133" t="str">
            <v>Repairs &amp; Maintenance</v>
          </cell>
        </row>
        <row r="134">
          <cell r="A134" t="str">
            <v>Prepaid Maintenance Charges-A.C</v>
          </cell>
          <cell r="B134" t="str">
            <v>BS</v>
          </cell>
          <cell r="C134" t="str">
            <v>Prepayments</v>
          </cell>
        </row>
        <row r="135">
          <cell r="A135" t="str">
            <v>Prepaid Maintenence Charges-UPS</v>
          </cell>
          <cell r="B135" t="str">
            <v>BS</v>
          </cell>
          <cell r="C135" t="str">
            <v>Prepayments</v>
          </cell>
        </row>
        <row r="136">
          <cell r="A136" t="str">
            <v>Prior Period Expenses</v>
          </cell>
          <cell r="B136" t="str">
            <v>P &amp; L</v>
          </cell>
          <cell r="C136" t="str">
            <v>Prior Period Expenses</v>
          </cell>
        </row>
        <row r="137">
          <cell r="A137" t="str">
            <v>Table Fan</v>
          </cell>
          <cell r="B137">
            <v>0</v>
          </cell>
        </row>
        <row r="138">
          <cell r="A138" t="str">
            <v>Advance FBT F.Y.2008-09</v>
          </cell>
          <cell r="B138" t="str">
            <v>BS</v>
          </cell>
          <cell r="C138" t="str">
            <v>Advance Tax (FBT,Income Tax)</v>
          </cell>
        </row>
        <row r="139">
          <cell r="A139" t="str">
            <v>Advance-Income Tax F.Y.2008-09</v>
          </cell>
          <cell r="B139" t="str">
            <v>BS</v>
          </cell>
          <cell r="C139" t="str">
            <v>Advance Tax (FBT,Income Tax)</v>
          </cell>
        </row>
        <row r="140">
          <cell r="A140" t="str">
            <v>Axis Bank Ltd A/C No. 338010200004237</v>
          </cell>
          <cell r="B140" t="str">
            <v>BS</v>
          </cell>
          <cell r="C140" t="str">
            <v>Bank</v>
          </cell>
        </row>
        <row r="141">
          <cell r="A141" t="str">
            <v>Depreciation-Plant &amp; Machinery</v>
          </cell>
          <cell r="B141">
            <v>0</v>
          </cell>
        </row>
        <row r="142">
          <cell r="A142" t="str">
            <v>Depreciation Reserve-Plant &amp; Machinery</v>
          </cell>
          <cell r="B142">
            <v>0</v>
          </cell>
        </row>
        <row r="143">
          <cell r="A143" t="str">
            <v>MLWF Payable</v>
          </cell>
          <cell r="B143" t="str">
            <v>BS</v>
          </cell>
          <cell r="C143" t="str">
            <v>MLWF payable</v>
          </cell>
        </row>
        <row r="144">
          <cell r="A144" t="str">
            <v>Paper Shredder CC-005</v>
          </cell>
          <cell r="B144">
            <v>0</v>
          </cell>
        </row>
        <row r="145">
          <cell r="A145" t="str">
            <v>Profession Tax-Company</v>
          </cell>
          <cell r="B145" t="str">
            <v>P &amp; L</v>
          </cell>
          <cell r="C145" t="str">
            <v>Rates and Taxes</v>
          </cell>
        </row>
        <row r="146">
          <cell r="A146" t="str">
            <v>Shredder Machine-HC-CDP</v>
          </cell>
          <cell r="B146">
            <v>0</v>
          </cell>
        </row>
        <row r="147">
          <cell r="A147" t="str">
            <v>Depreciation-Office Equipment</v>
          </cell>
          <cell r="B147">
            <v>0</v>
          </cell>
          <cell r="C147" t="str">
            <v>Depreciation</v>
          </cell>
        </row>
        <row r="148">
          <cell r="A148" t="str">
            <v>Provision for -Internet Charges</v>
          </cell>
          <cell r="B148" t="str">
            <v>BS</v>
          </cell>
          <cell r="C148" t="str">
            <v>Provision for expenses</v>
          </cell>
        </row>
        <row r="149">
          <cell r="A149" t="str">
            <v>Staff Welfare Expenses-In House</v>
          </cell>
          <cell r="B149" t="str">
            <v>P &amp; L</v>
          </cell>
          <cell r="C149" t="str">
            <v>Staff Welfare Exps</v>
          </cell>
        </row>
        <row r="150">
          <cell r="A150" t="str">
            <v>Director's Exps</v>
          </cell>
          <cell r="B150" t="str">
            <v>P &amp; L</v>
          </cell>
          <cell r="C150" t="str">
            <v>Director's Expenses</v>
          </cell>
        </row>
        <row r="151">
          <cell r="A151" t="str">
            <v>Gratuity Payable</v>
          </cell>
          <cell r="B151" t="str">
            <v>BS</v>
          </cell>
          <cell r="C151" t="str">
            <v>Employees' expenses payable</v>
          </cell>
        </row>
        <row r="152">
          <cell r="A152" t="str">
            <v>Local Travelling</v>
          </cell>
          <cell r="B152" t="str">
            <v>P &amp; L</v>
          </cell>
          <cell r="C152" t="str">
            <v>Travelling and Conveyance</v>
          </cell>
        </row>
        <row r="153">
          <cell r="A153" t="str">
            <v>Lodging &amp; Boarding Expenses</v>
          </cell>
          <cell r="B153" t="str">
            <v>P &amp; L</v>
          </cell>
          <cell r="C153" t="str">
            <v xml:space="preserve">Lodging &amp; Boarding </v>
          </cell>
        </row>
        <row r="154">
          <cell r="A154" t="str">
            <v>MLWF Contribution</v>
          </cell>
          <cell r="B154">
            <v>0</v>
          </cell>
          <cell r="C154" t="str">
            <v>Rates and Taxes</v>
          </cell>
        </row>
        <row r="155">
          <cell r="A155" t="str">
            <v>Provision for Bonus</v>
          </cell>
          <cell r="B155" t="str">
            <v>BS</v>
          </cell>
          <cell r="C155" t="str">
            <v>Provision for expenses</v>
          </cell>
        </row>
        <row r="156">
          <cell r="A156" t="str">
            <v>Provision for Medical Reimbursement</v>
          </cell>
          <cell r="B156" t="str">
            <v>BS</v>
          </cell>
          <cell r="C156" t="str">
            <v>Provision for expenses</v>
          </cell>
        </row>
        <row r="157">
          <cell r="A157" t="str">
            <v>Repairs &amp; Maintenence-Guest House</v>
          </cell>
          <cell r="B157" t="str">
            <v>P &amp; L</v>
          </cell>
          <cell r="C157" t="str">
            <v>Repairs &amp; Maintenance</v>
          </cell>
        </row>
        <row r="158">
          <cell r="A158" t="str">
            <v>Salary Basic</v>
          </cell>
          <cell r="B158" t="str">
            <v>P &amp; L</v>
          </cell>
          <cell r="C158" t="str">
            <v>Salary</v>
          </cell>
        </row>
        <row r="159">
          <cell r="A159" t="str">
            <v>Salary Bonus</v>
          </cell>
          <cell r="B159" t="str">
            <v>P &amp; L</v>
          </cell>
          <cell r="C159" t="str">
            <v>Salary</v>
          </cell>
        </row>
        <row r="160">
          <cell r="A160" t="str">
            <v>Salary Child Education Allowance</v>
          </cell>
          <cell r="B160" t="str">
            <v>P &amp; L</v>
          </cell>
          <cell r="C160" t="str">
            <v>Salary</v>
          </cell>
        </row>
        <row r="161">
          <cell r="A161" t="str">
            <v>Salary Conveyance Allowance</v>
          </cell>
          <cell r="B161" t="str">
            <v>P &amp; L</v>
          </cell>
          <cell r="C161" t="str">
            <v>Salary</v>
          </cell>
        </row>
        <row r="162">
          <cell r="A162" t="str">
            <v>Salary HRA</v>
          </cell>
          <cell r="B162" t="str">
            <v>P &amp; L</v>
          </cell>
          <cell r="C162" t="str">
            <v>Salary</v>
          </cell>
        </row>
        <row r="163">
          <cell r="A163" t="str">
            <v>Salary LTA</v>
          </cell>
          <cell r="B163" t="str">
            <v>P &amp; L</v>
          </cell>
          <cell r="C163" t="str">
            <v>Salary</v>
          </cell>
        </row>
        <row r="164">
          <cell r="A164" t="str">
            <v>Salary Lunch Coupens</v>
          </cell>
          <cell r="B164" t="str">
            <v>P &amp; L</v>
          </cell>
          <cell r="C164" t="str">
            <v>Salary</v>
          </cell>
        </row>
        <row r="165">
          <cell r="A165" t="str">
            <v>Salary Medical Reimbursement</v>
          </cell>
          <cell r="B165" t="str">
            <v>P &amp; L</v>
          </cell>
          <cell r="C165" t="str">
            <v>Salary</v>
          </cell>
        </row>
        <row r="166">
          <cell r="A166" t="str">
            <v>Salary Special Allowance</v>
          </cell>
          <cell r="B166" t="str">
            <v>P &amp; L</v>
          </cell>
          <cell r="C166" t="str">
            <v>Salary</v>
          </cell>
        </row>
        <row r="167">
          <cell r="A167" t="str">
            <v>Staff Welfare - Out of Office</v>
          </cell>
          <cell r="B167" t="str">
            <v>P &amp; L</v>
          </cell>
          <cell r="C167" t="str">
            <v>Staff Welfare Exps</v>
          </cell>
        </row>
        <row r="168">
          <cell r="A168" t="str">
            <v>TDS on Salaries</v>
          </cell>
          <cell r="B168" t="str">
            <v>BS</v>
          </cell>
          <cell r="C168" t="str">
            <v>Duties &amp; Taxes</v>
          </cell>
        </row>
        <row r="169">
          <cell r="A169" t="str">
            <v>Travelling Exp.-Miscellaneous</v>
          </cell>
          <cell r="B169" t="str">
            <v>P &amp; L</v>
          </cell>
          <cell r="C169" t="str">
            <v>Travelling and Conveyance</v>
          </cell>
        </row>
        <row r="170">
          <cell r="A170" t="str">
            <v>White Board ATRW 120*180</v>
          </cell>
          <cell r="B170" t="str">
            <v>BS</v>
          </cell>
        </row>
        <row r="171">
          <cell r="A171" t="str">
            <v>Business Promotion Expenses</v>
          </cell>
          <cell r="B171" t="str">
            <v>P &amp; L</v>
          </cell>
          <cell r="C171" t="str">
            <v>Business Promotion Exps</v>
          </cell>
        </row>
        <row r="172">
          <cell r="A172" t="str">
            <v>Depreciation-Plant &amp; Machinery</v>
          </cell>
          <cell r="B172" t="str">
            <v>P &amp; L</v>
          </cell>
          <cell r="C172" t="str">
            <v>Depreciation</v>
          </cell>
        </row>
        <row r="173">
          <cell r="A173" t="str">
            <v>Bank Commission &amp; Charges</v>
          </cell>
          <cell r="B173" t="str">
            <v>P &amp; L</v>
          </cell>
          <cell r="C173" t="str">
            <v>Bank Charges</v>
          </cell>
        </row>
        <row r="174">
          <cell r="A174" t="str">
            <v>CRP Technologies India Pvt. Ltd.</v>
          </cell>
          <cell r="B174" t="str">
            <v>BS</v>
          </cell>
          <cell r="C174" t="str">
            <v>Other creditors</v>
          </cell>
        </row>
        <row r="175">
          <cell r="A175" t="str">
            <v>Daksh Solutions</v>
          </cell>
          <cell r="B175" t="str">
            <v>BS</v>
          </cell>
          <cell r="C175" t="str">
            <v>Other creditors</v>
          </cell>
        </row>
        <row r="176">
          <cell r="A176" t="str">
            <v>News Paper Expenses</v>
          </cell>
          <cell r="B176" t="str">
            <v>P &amp; L</v>
          </cell>
          <cell r="C176" t="str">
            <v>Office &amp; General Expenses</v>
          </cell>
        </row>
        <row r="177">
          <cell r="A177" t="str">
            <v>Snap Marketing Pvt Ltd</v>
          </cell>
          <cell r="B177" t="str">
            <v>BS</v>
          </cell>
          <cell r="C177" t="str">
            <v>Other creditors</v>
          </cell>
        </row>
        <row r="178">
          <cell r="A178" t="str">
            <v>Vodafone</v>
          </cell>
          <cell r="B178" t="str">
            <v>BS</v>
          </cell>
          <cell r="C178" t="str">
            <v>Other creditors</v>
          </cell>
        </row>
        <row r="179">
          <cell r="A179" t="str">
            <v>MAT Credit Entitlement (Asset)</v>
          </cell>
          <cell r="B179" t="str">
            <v>BS</v>
          </cell>
          <cell r="C179" t="str">
            <v>Minimum Alternative tax</v>
          </cell>
        </row>
        <row r="180">
          <cell r="A180" t="str">
            <v>Y Pathak &amp; Co.</v>
          </cell>
          <cell r="B180" t="str">
            <v>BS</v>
          </cell>
          <cell r="C180" t="str">
            <v>Other creditors</v>
          </cell>
        </row>
        <row r="181">
          <cell r="A181" t="str">
            <v>Odyssey Tours &amp; Travels</v>
          </cell>
          <cell r="B181" t="str">
            <v>BS</v>
          </cell>
          <cell r="C181" t="str">
            <v>Other creditors</v>
          </cell>
        </row>
        <row r="182">
          <cell r="A182" t="str">
            <v>Festival Expenses</v>
          </cell>
          <cell r="B182" t="str">
            <v>P &amp; L</v>
          </cell>
          <cell r="C182" t="str">
            <v>Gifts &amp; Prizes</v>
          </cell>
        </row>
        <row r="183">
          <cell r="A183" t="str">
            <v>Kumar Housing Corporation Ltd A/c No:126512 Dena</v>
          </cell>
          <cell r="B183" t="str">
            <v>BS</v>
          </cell>
          <cell r="C183" t="str">
            <v>Other creditors</v>
          </cell>
        </row>
        <row r="184">
          <cell r="A184" t="str">
            <v>Pafex</v>
          </cell>
          <cell r="B184" t="str">
            <v>BS</v>
          </cell>
          <cell r="C184" t="str">
            <v>Other creditors</v>
          </cell>
        </row>
        <row r="185">
          <cell r="A185" t="str">
            <v>Provision for Electricty</v>
          </cell>
          <cell r="B185" t="str">
            <v>BS</v>
          </cell>
          <cell r="C185" t="str">
            <v>Provision for expenses</v>
          </cell>
        </row>
        <row r="186">
          <cell r="A186" t="str">
            <v>Computer &amp; Equipment Repairs</v>
          </cell>
          <cell r="B186" t="str">
            <v>P &amp; L</v>
          </cell>
          <cell r="C186" t="str">
            <v>Computer Consumables</v>
          </cell>
        </row>
        <row r="187">
          <cell r="A187" t="str">
            <v>Sayali Patil</v>
          </cell>
          <cell r="B187" t="str">
            <v>BS</v>
          </cell>
          <cell r="C187" t="str">
            <v>Other creditors</v>
          </cell>
        </row>
        <row r="188">
          <cell r="A188" t="str">
            <v>Interest on TDS</v>
          </cell>
          <cell r="B188" t="str">
            <v>P &amp; L</v>
          </cell>
          <cell r="C188" t="str">
            <v>Office &amp; General Expenses</v>
          </cell>
        </row>
        <row r="189">
          <cell r="A189" t="str">
            <v>Mobile Handset Nokia 2626</v>
          </cell>
          <cell r="B189" t="str">
            <v>BS</v>
          </cell>
        </row>
        <row r="190">
          <cell r="A190" t="str">
            <v>Rates &amp; Taxes</v>
          </cell>
          <cell r="B190">
            <v>0</v>
          </cell>
          <cell r="C190" t="str">
            <v>Rates and Taxes</v>
          </cell>
        </row>
        <row r="191">
          <cell r="A191" t="str">
            <v>Repairs &amp; Maintainance</v>
          </cell>
          <cell r="B191" t="str">
            <v>P &amp; L</v>
          </cell>
          <cell r="C191" t="str">
            <v>Repairs &amp; Maintenance</v>
          </cell>
        </row>
        <row r="192">
          <cell r="A192" t="str">
            <v>Staff Welfare Expenses - Out House</v>
          </cell>
          <cell r="B192" t="str">
            <v>P &amp; L</v>
          </cell>
          <cell r="C192" t="str">
            <v>Staff Welfare Exps</v>
          </cell>
        </row>
        <row r="193">
          <cell r="A193" t="str">
            <v>DD Travel Services</v>
          </cell>
          <cell r="B193" t="str">
            <v>BS</v>
          </cell>
          <cell r="C193" t="str">
            <v>Other creditors</v>
          </cell>
        </row>
        <row r="194">
          <cell r="A194" t="str">
            <v>Domestic Travel - Ticket - Fare</v>
          </cell>
          <cell r="B194" t="str">
            <v>P &amp; L</v>
          </cell>
          <cell r="C194" t="str">
            <v>Travelling and Conveyance</v>
          </cell>
        </row>
        <row r="195">
          <cell r="A195" t="str">
            <v>Salary - Joining Bonus</v>
          </cell>
          <cell r="B195" t="str">
            <v>P &amp; L</v>
          </cell>
          <cell r="C195" t="str">
            <v>Salary</v>
          </cell>
        </row>
        <row r="196">
          <cell r="A196" t="str">
            <v>Sonic Firewall - H/S</v>
          </cell>
          <cell r="B196">
            <v>0</v>
          </cell>
        </row>
        <row r="197">
          <cell r="A197" t="str">
            <v>Pushpam Enterprise</v>
          </cell>
          <cell r="B197" t="str">
            <v>BS</v>
          </cell>
          <cell r="C197" t="str">
            <v>Other creditors</v>
          </cell>
        </row>
        <row r="198">
          <cell r="A198" t="str">
            <v>Ravindra S Kulkarni</v>
          </cell>
          <cell r="B198" t="str">
            <v>BS</v>
          </cell>
          <cell r="C198" t="str">
            <v>Other creditors</v>
          </cell>
        </row>
        <row r="199">
          <cell r="A199" t="str">
            <v>Domestic Travel - Conveyance</v>
          </cell>
          <cell r="B199" t="str">
            <v>P &amp; L</v>
          </cell>
          <cell r="C199" t="str">
            <v>Travelling and Conveyance</v>
          </cell>
        </row>
        <row r="200">
          <cell r="A200" t="str">
            <v>Corp One Promotional Clothing &amp; Accessories Pvt Ltd</v>
          </cell>
          <cell r="B200" t="str">
            <v>BS</v>
          </cell>
          <cell r="C200" t="str">
            <v>Other creditors</v>
          </cell>
        </row>
        <row r="201">
          <cell r="A201" t="str">
            <v>Adv Bhupesh Varsani</v>
          </cell>
          <cell r="B201" t="str">
            <v>BS</v>
          </cell>
          <cell r="C201" t="str">
            <v>Other creditors</v>
          </cell>
        </row>
        <row r="202">
          <cell r="A202" t="str">
            <v>DB Power Electronics Pvt.Ltd</v>
          </cell>
          <cell r="B202" t="str">
            <v>BS</v>
          </cell>
          <cell r="C202" t="str">
            <v>Other creditors</v>
          </cell>
        </row>
        <row r="203">
          <cell r="A203" t="str">
            <v>Excess Provision Written Back</v>
          </cell>
          <cell r="B203" t="str">
            <v>P &amp; L</v>
          </cell>
          <cell r="C203" t="str">
            <v>Excess provision return back</v>
          </cell>
        </row>
        <row r="204">
          <cell r="A204" t="str">
            <v>Microwave</v>
          </cell>
          <cell r="B204">
            <v>0</v>
          </cell>
        </row>
        <row r="205">
          <cell r="A205" t="str">
            <v>Reliance Communications</v>
          </cell>
          <cell r="B205" t="str">
            <v>BS</v>
          </cell>
          <cell r="C205" t="str">
            <v>Other creditors</v>
          </cell>
        </row>
        <row r="206">
          <cell r="A206" t="str">
            <v>Staff Welfare-Out House</v>
          </cell>
          <cell r="B206" t="str">
            <v>P &amp; L</v>
          </cell>
          <cell r="C206" t="str">
            <v>Staff Welfare Exps</v>
          </cell>
        </row>
        <row r="207">
          <cell r="A207" t="str">
            <v>Transfer Pricing Fees</v>
          </cell>
          <cell r="B207" t="str">
            <v>P &amp; L</v>
          </cell>
          <cell r="C207" t="str">
            <v>Legal &amp; Professional Fees</v>
          </cell>
        </row>
        <row r="208">
          <cell r="A208" t="str">
            <v>Provision for Fringe Benifit Tax-F.Y 2008-09</v>
          </cell>
          <cell r="B208" t="str">
            <v>BS</v>
          </cell>
          <cell r="C208" t="str">
            <v>Tax Provision</v>
          </cell>
        </row>
        <row r="209">
          <cell r="A209" t="str">
            <v>Provision for Income Tax-F.Y 2008-09</v>
          </cell>
          <cell r="B209" t="str">
            <v>BS</v>
          </cell>
          <cell r="C209" t="str">
            <v>Tax Provision</v>
          </cell>
        </row>
        <row r="210">
          <cell r="A210" t="str">
            <v>Fringe Benefit Tax Certification Fees</v>
          </cell>
          <cell r="B210" t="str">
            <v>P &amp; L</v>
          </cell>
          <cell r="C210" t="str">
            <v>Legal &amp; Professional Fees</v>
          </cell>
        </row>
        <row r="211">
          <cell r="A211" t="str">
            <v>5011 Principal Sale</v>
          </cell>
          <cell r="B211" t="str">
            <v>P &amp; L</v>
          </cell>
          <cell r="C211" t="str">
            <v>Sales</v>
          </cell>
        </row>
        <row r="212">
          <cell r="A212" t="str">
            <v>7011 Lunch Coupons</v>
          </cell>
          <cell r="B212" t="str">
            <v>P &amp; L</v>
          </cell>
          <cell r="C212" t="str">
            <v>Salary</v>
          </cell>
        </row>
        <row r="213">
          <cell r="A213" t="str">
            <v>7011 Provident Fund -Employer</v>
          </cell>
          <cell r="B213" t="str">
            <v>P &amp; L</v>
          </cell>
          <cell r="C213" t="str">
            <v>Salary</v>
          </cell>
        </row>
        <row r="214">
          <cell r="A214" t="str">
            <v>7011 Salary Basic</v>
          </cell>
          <cell r="B214" t="str">
            <v>P &amp; L</v>
          </cell>
          <cell r="C214" t="str">
            <v>Salary</v>
          </cell>
        </row>
        <row r="215">
          <cell r="A215" t="str">
            <v>7011 Salary Child Education Allowance</v>
          </cell>
          <cell r="B215" t="str">
            <v>P &amp; L</v>
          </cell>
          <cell r="C215" t="str">
            <v>Salary</v>
          </cell>
        </row>
        <row r="216">
          <cell r="A216" t="str">
            <v>7011 Salary Conveyance Allowance</v>
          </cell>
          <cell r="B216" t="str">
            <v>P &amp; L</v>
          </cell>
          <cell r="C216" t="str">
            <v>Salary</v>
          </cell>
        </row>
        <row r="217">
          <cell r="A217" t="str">
            <v>7011 Salary HRA</v>
          </cell>
          <cell r="B217" t="str">
            <v>P &amp; L</v>
          </cell>
          <cell r="C217" t="str">
            <v>Salary</v>
          </cell>
        </row>
        <row r="218">
          <cell r="A218" t="str">
            <v>7011 Salary LTA</v>
          </cell>
          <cell r="B218" t="str">
            <v>P &amp; L</v>
          </cell>
          <cell r="C218" t="str">
            <v>Salary</v>
          </cell>
        </row>
        <row r="219">
          <cell r="A219" t="str">
            <v>7011 Salary Medical Reimbursement</v>
          </cell>
          <cell r="B219" t="str">
            <v>P &amp; L</v>
          </cell>
          <cell r="C219" t="str">
            <v>Salary</v>
          </cell>
        </row>
        <row r="220">
          <cell r="A220" t="str">
            <v>7011 Salary Special Allowance</v>
          </cell>
          <cell r="B220" t="str">
            <v>P &amp; L</v>
          </cell>
          <cell r="C220" t="str">
            <v>Salary</v>
          </cell>
        </row>
        <row r="221">
          <cell r="A221" t="str">
            <v>7013 Staff Welfare Expenses-In House</v>
          </cell>
          <cell r="B221" t="str">
            <v>P &amp; L</v>
          </cell>
          <cell r="C221" t="str">
            <v>Staff Welfare Exps</v>
          </cell>
        </row>
        <row r="222">
          <cell r="A222" t="str">
            <v>7013 Staff Welfare-Out House</v>
          </cell>
          <cell r="B222" t="str">
            <v>P &amp; L</v>
          </cell>
          <cell r="C222" t="str">
            <v>Staff Welfare Exps</v>
          </cell>
        </row>
        <row r="223">
          <cell r="A223" t="str">
            <v>7014 Other Recruitment Charges</v>
          </cell>
          <cell r="B223" t="str">
            <v>P &amp; L</v>
          </cell>
          <cell r="C223" t="str">
            <v>Recruitment expenses</v>
          </cell>
        </row>
        <row r="224">
          <cell r="A224" t="str">
            <v>7021 Electricity Charges-M.No-053-06482702</v>
          </cell>
          <cell r="B224" t="str">
            <v>P &amp; L</v>
          </cell>
          <cell r="C224" t="str">
            <v>Electricity Expenses</v>
          </cell>
        </row>
        <row r="225">
          <cell r="A225" t="str">
            <v>7021 Electricity Charges-M.No-057-02167117</v>
          </cell>
          <cell r="B225" t="str">
            <v>P &amp; L</v>
          </cell>
          <cell r="C225" t="str">
            <v>Electricity Expenses</v>
          </cell>
        </row>
        <row r="226">
          <cell r="A226" t="str">
            <v>7033 Annual Maintenance Charges</v>
          </cell>
          <cell r="B226" t="str">
            <v>P &amp; L</v>
          </cell>
          <cell r="C226" t="str">
            <v>Repairs &amp; Maintenance</v>
          </cell>
        </row>
        <row r="227">
          <cell r="A227" t="str">
            <v>7033 Computer Consumables</v>
          </cell>
          <cell r="B227" t="str">
            <v>P &amp; L</v>
          </cell>
          <cell r="C227" t="str">
            <v>Repairs &amp; Maintenance</v>
          </cell>
        </row>
        <row r="228">
          <cell r="A228" t="str">
            <v>7033 Office Maintenance Expenses</v>
          </cell>
          <cell r="B228" t="str">
            <v>P &amp; L</v>
          </cell>
          <cell r="C228" t="str">
            <v>Repairs &amp; Maintenance</v>
          </cell>
        </row>
        <row r="229">
          <cell r="A229" t="str">
            <v>7041 Rent Office</v>
          </cell>
          <cell r="B229" t="str">
            <v>P &amp; L</v>
          </cell>
          <cell r="C229" t="str">
            <v>Office Rent</v>
          </cell>
        </row>
        <row r="230">
          <cell r="A230" t="str">
            <v>7052 Domestic Travel - Ticket - Fare</v>
          </cell>
          <cell r="B230" t="str">
            <v>P &amp; L</v>
          </cell>
          <cell r="C230" t="str">
            <v>Travelling and Conveyance</v>
          </cell>
        </row>
        <row r="231">
          <cell r="A231" t="str">
            <v>7053 Conveyance</v>
          </cell>
          <cell r="B231" t="str">
            <v>P &amp; L</v>
          </cell>
          <cell r="C231" t="str">
            <v>Travelling and Conveyance</v>
          </cell>
        </row>
        <row r="232">
          <cell r="A232" t="str">
            <v>7061 Income Tax and FBT Compliances</v>
          </cell>
          <cell r="B232" t="str">
            <v>P &amp; L</v>
          </cell>
          <cell r="C232" t="str">
            <v>Legal &amp; Professional Fees</v>
          </cell>
        </row>
        <row r="233">
          <cell r="A233" t="str">
            <v>7072 Accounting  Fees</v>
          </cell>
          <cell r="B233" t="str">
            <v>P &amp; L</v>
          </cell>
          <cell r="C233" t="str">
            <v>Legal &amp; Professional Fees</v>
          </cell>
        </row>
        <row r="234">
          <cell r="A234" t="str">
            <v>7072 Payroll Fees</v>
          </cell>
          <cell r="B234" t="str">
            <v>P &amp; L</v>
          </cell>
          <cell r="C234" t="str">
            <v>Legal &amp; Professional Fees</v>
          </cell>
        </row>
        <row r="235">
          <cell r="A235" t="str">
            <v>7072 Regulatory Compliance</v>
          </cell>
          <cell r="B235" t="str">
            <v>P &amp; L</v>
          </cell>
          <cell r="C235" t="str">
            <v>Legal &amp; Professional Fees</v>
          </cell>
        </row>
        <row r="236">
          <cell r="A236" t="str">
            <v>7081 Internet Charges</v>
          </cell>
          <cell r="B236" t="str">
            <v>P &amp; L</v>
          </cell>
          <cell r="C236" t="str">
            <v>Internet domain expenses</v>
          </cell>
        </row>
        <row r="237">
          <cell r="A237" t="str">
            <v>7081 Mobile Charges</v>
          </cell>
          <cell r="B237" t="str">
            <v>P &amp; L</v>
          </cell>
          <cell r="C237" t="str">
            <v>Mobile Charges</v>
          </cell>
        </row>
        <row r="238">
          <cell r="A238" t="str">
            <v>7081 Telephone Charges</v>
          </cell>
          <cell r="B238" t="str">
            <v>P &amp; L</v>
          </cell>
          <cell r="C238" t="str">
            <v>Telephone &amp; Fax Expenses</v>
          </cell>
        </row>
        <row r="239">
          <cell r="A239" t="str">
            <v>7091 Depreciation - Computer Equipment</v>
          </cell>
          <cell r="B239" t="str">
            <v>P &amp; L</v>
          </cell>
          <cell r="C239" t="str">
            <v>Depreciation</v>
          </cell>
        </row>
        <row r="240">
          <cell r="A240" t="str">
            <v>7091 Depreciation - Computer Softwares</v>
          </cell>
          <cell r="B240" t="str">
            <v>P &amp; L</v>
          </cell>
          <cell r="C240" t="str">
            <v>Depreciation</v>
          </cell>
        </row>
        <row r="241">
          <cell r="A241" t="str">
            <v>7091 Depreciation - Electrical Fittings</v>
          </cell>
          <cell r="B241" t="str">
            <v>P &amp; L</v>
          </cell>
          <cell r="C241" t="str">
            <v>Depreciation</v>
          </cell>
        </row>
        <row r="242">
          <cell r="A242" t="str">
            <v>7091 Depreciation - Furniture &amp; Fixtures</v>
          </cell>
          <cell r="B242" t="str">
            <v>P &amp; L</v>
          </cell>
          <cell r="C242" t="str">
            <v>Depreciation</v>
          </cell>
        </row>
        <row r="243">
          <cell r="A243" t="str">
            <v>7091 Depreciation - Office Equipment</v>
          </cell>
          <cell r="B243" t="str">
            <v>P &amp; L</v>
          </cell>
          <cell r="C243" t="str">
            <v>Depreciation</v>
          </cell>
        </row>
        <row r="244">
          <cell r="A244" t="str">
            <v>7091 Depreciation-Plant &amp; Machinery</v>
          </cell>
          <cell r="B244" t="str">
            <v>P &amp; L</v>
          </cell>
          <cell r="C244" t="str">
            <v>Depreciation</v>
          </cell>
        </row>
        <row r="245">
          <cell r="A245" t="str">
            <v>7141 Foreign Exchange Loss/(Gain)</v>
          </cell>
          <cell r="B245" t="str">
            <v>P &amp; L</v>
          </cell>
          <cell r="C245" t="str">
            <v>Exchange Gains/ Losses</v>
          </cell>
        </row>
        <row r="246">
          <cell r="A246" t="str">
            <v>7181 Prior Period Expenses</v>
          </cell>
          <cell r="B246" t="str">
            <v>P &amp; L</v>
          </cell>
          <cell r="C246" t="str">
            <v>Prior Period Expenses</v>
          </cell>
        </row>
        <row r="247">
          <cell r="A247" t="str">
            <v>7251 Bank Charges</v>
          </cell>
          <cell r="B247" t="str">
            <v>P &amp; L</v>
          </cell>
          <cell r="C247" t="str">
            <v>Bank Charges</v>
          </cell>
        </row>
        <row r="248">
          <cell r="A248" t="str">
            <v>7251 Books &amp; Periodicals</v>
          </cell>
          <cell r="B248" t="str">
            <v>P &amp; L</v>
          </cell>
          <cell r="C248" t="str">
            <v>Books &amp; Periodicals</v>
          </cell>
        </row>
        <row r="249">
          <cell r="A249" t="str">
            <v>7251 Insurance</v>
          </cell>
          <cell r="B249" t="str">
            <v>P &amp; L</v>
          </cell>
          <cell r="C249" t="str">
            <v xml:space="preserve">Insurance </v>
          </cell>
        </row>
        <row r="250">
          <cell r="A250" t="str">
            <v>7251 Office Expenses</v>
          </cell>
          <cell r="B250" t="str">
            <v>P &amp; L</v>
          </cell>
          <cell r="C250" t="str">
            <v>Office &amp; General Expenses</v>
          </cell>
        </row>
        <row r="251">
          <cell r="A251" t="str">
            <v>7251 Postage &amp; Courier Expenses</v>
          </cell>
          <cell r="B251" t="str">
            <v>P &amp; L</v>
          </cell>
          <cell r="C251" t="str">
            <v>Courier Charges</v>
          </cell>
        </row>
        <row r="252">
          <cell r="A252" t="str">
            <v>7251 Printing &amp; Stationery</v>
          </cell>
          <cell r="B252" t="str">
            <v>P &amp; L</v>
          </cell>
          <cell r="C252" t="str">
            <v xml:space="preserve">Printing &amp; Stationery </v>
          </cell>
        </row>
        <row r="253">
          <cell r="A253" t="str">
            <v>Adv-Shailesh</v>
          </cell>
          <cell r="B253" t="str">
            <v>BS</v>
          </cell>
          <cell r="C253" t="str">
            <v>Other creditors</v>
          </cell>
        </row>
        <row r="254">
          <cell r="A254" t="str">
            <v>Keshav Bahddur</v>
          </cell>
          <cell r="B254" t="str">
            <v>BS</v>
          </cell>
          <cell r="C254" t="str">
            <v>Other creditors</v>
          </cell>
        </row>
        <row r="255">
          <cell r="A255" t="str">
            <v>7042 STPI Charges</v>
          </cell>
          <cell r="B255" t="str">
            <v>P &amp; L</v>
          </cell>
          <cell r="C255" t="str">
            <v>STPI Charges</v>
          </cell>
        </row>
      </sheetData>
      <sheetData sheetId="16"/>
      <sheetData sheetId="17">
        <row r="4">
          <cell r="A4">
            <v>1</v>
          </cell>
          <cell r="B4" t="str">
            <v>January</v>
          </cell>
        </row>
        <row r="5">
          <cell r="A5">
            <v>2</v>
          </cell>
          <cell r="B5" t="str">
            <v>February</v>
          </cell>
        </row>
        <row r="6">
          <cell r="A6">
            <v>3</v>
          </cell>
          <cell r="B6" t="str">
            <v>March</v>
          </cell>
        </row>
        <row r="7">
          <cell r="A7">
            <v>4</v>
          </cell>
          <cell r="B7" t="str">
            <v>April</v>
          </cell>
        </row>
        <row r="8">
          <cell r="A8">
            <v>5</v>
          </cell>
          <cell r="B8" t="str">
            <v>May</v>
          </cell>
        </row>
        <row r="9">
          <cell r="A9">
            <v>6</v>
          </cell>
          <cell r="B9" t="str">
            <v>June</v>
          </cell>
        </row>
        <row r="10">
          <cell r="A10">
            <v>7</v>
          </cell>
          <cell r="B10" t="str">
            <v>July</v>
          </cell>
        </row>
        <row r="11">
          <cell r="A11">
            <v>8</v>
          </cell>
          <cell r="B11" t="str">
            <v>August</v>
          </cell>
        </row>
        <row r="12">
          <cell r="A12">
            <v>9</v>
          </cell>
          <cell r="B12" t="str">
            <v>September</v>
          </cell>
        </row>
        <row r="13">
          <cell r="A13">
            <v>10</v>
          </cell>
          <cell r="B13" t="str">
            <v>October</v>
          </cell>
        </row>
        <row r="14">
          <cell r="A14">
            <v>11</v>
          </cell>
          <cell r="B14" t="str">
            <v>November</v>
          </cell>
        </row>
        <row r="15">
          <cell r="A15">
            <v>12</v>
          </cell>
          <cell r="B15" t="str">
            <v>December</v>
          </cell>
        </row>
      </sheetData>
      <sheetData sheetId="18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Master"/>
      <sheetName val="Interest"/>
      <sheetName val="Commission"/>
      <sheetName val="Professional Fees"/>
      <sheetName val="Technical Fees"/>
      <sheetName val="Contractors"/>
      <sheetName val="Sub contractors"/>
      <sheetName val="Salaries"/>
    </sheetNames>
    <sheetDataSet>
      <sheetData sheetId="0" refreshError="1">
        <row r="1">
          <cell r="A1" t="str">
            <v>MGI Coutier Exotech Indusrtries Private Limited</v>
          </cell>
        </row>
        <row r="2">
          <cell r="A2" t="str">
            <v>Financial Year: 2005-06</v>
          </cell>
        </row>
        <row r="3">
          <cell r="A3" t="str">
            <v>Details of disallowances under section 40(a) of the Income-tax act 1961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Control"/>
      <sheetName val="MSR_Summary"/>
      <sheetName val="MSR Tot_Prdn"/>
      <sheetName val="MSR Cum_Prdn"/>
      <sheetName val="MSR AirLines-Biz WEST"/>
      <sheetName val="Frt Partner-Biz WEST"/>
      <sheetName val="Bud_Vs_Act"/>
      <sheetName val="Brach_Date Summary"/>
      <sheetName val="IntFrtAgt-Biz"/>
      <sheetName val="Airline Biz"/>
      <sheetName val="MPR"/>
      <sheetName val="Act &amp; Bud"/>
      <sheetName val="Int Frt Agts"/>
      <sheetName val="Exp_Trend"/>
      <sheetName val="IMP_Trend"/>
      <sheetName val="D-Link"/>
      <sheetName val="Karthik"/>
      <sheetName val="Nov-01 (2)"/>
      <sheetName val="Sheet4"/>
      <sheetName val="MPR-02"/>
      <sheetName val="Sheet1"/>
      <sheetName val="Sheet3"/>
      <sheetName val="All India"/>
      <sheetName val="MSR-Import"/>
      <sheetName val="MSR-Export"/>
      <sheetName val="Bud_BomBrchwise"/>
      <sheetName val="XX7"/>
      <sheetName val="XX6"/>
      <sheetName val="XX5"/>
      <sheetName val="XX4"/>
      <sheetName val="XX3"/>
      <sheetName val="XX2"/>
      <sheetName val="XX1"/>
      <sheetName val="XX0"/>
      <sheetName val="XXX"/>
      <sheetName val="Nov-01"/>
    </sheetNames>
    <sheetDataSet>
      <sheetData sheetId="0" refreshError="1">
        <row r="2">
          <cell r="D2" t="str">
            <v>Sea</v>
          </cell>
          <cell r="P2">
            <v>36892</v>
          </cell>
        </row>
        <row r="3">
          <cell r="D3" t="str">
            <v>Air</v>
          </cell>
          <cell r="P3">
            <v>36923</v>
          </cell>
        </row>
        <row r="4">
          <cell r="P4">
            <v>36951</v>
          </cell>
        </row>
        <row r="5">
          <cell r="P5">
            <v>36982</v>
          </cell>
        </row>
        <row r="6">
          <cell r="P6">
            <v>37012</v>
          </cell>
        </row>
        <row r="7">
          <cell r="P7">
            <v>37043</v>
          </cell>
        </row>
        <row r="8">
          <cell r="P8">
            <v>37073</v>
          </cell>
        </row>
        <row r="9">
          <cell r="P9">
            <v>37104</v>
          </cell>
        </row>
        <row r="10">
          <cell r="P10">
            <v>37135</v>
          </cell>
        </row>
        <row r="11">
          <cell r="P11">
            <v>37165</v>
          </cell>
        </row>
        <row r="12">
          <cell r="P12">
            <v>37196</v>
          </cell>
        </row>
        <row r="13">
          <cell r="P13">
            <v>37226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Master"/>
      <sheetName val="sh3"/>
      <sheetName val="AP"/>
      <sheetName val="TB"/>
      <sheetName val="BS"/>
      <sheetName val="P&amp;L"/>
      <sheetName val="sh1"/>
      <sheetName val="sh2"/>
      <sheetName val="sh4"/>
      <sheetName val="sh5"/>
      <sheetName val="sch6"/>
      <sheetName val="sch7"/>
      <sheetName val="sh8"/>
      <sheetName val="sh9"/>
      <sheetName val="sch10"/>
      <sheetName val="sh11"/>
      <sheetName val="sh6"/>
    </sheetNames>
    <sheetDataSet>
      <sheetData sheetId="0" refreshError="1">
        <row r="2">
          <cell r="C2" t="str">
            <v>INTERNATIONAL PACKAGING PRODUCTS PRIVATE LIMITED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Master"/>
      <sheetName val="ACC"/>
      <sheetName val="ACCFA"/>
      <sheetName val="Groupings"/>
      <sheetName val="SC"/>
      <sheetName val="RS"/>
      <sheetName val="SL"/>
      <sheetName val="UL"/>
      <sheetName val="FA"/>
      <sheetName val="IV"/>
      <sheetName val="IN"/>
      <sheetName val="AR"/>
      <sheetName val="CB"/>
      <sheetName val="CA"/>
      <sheetName val="LA"/>
      <sheetName val="CL"/>
      <sheetName val="PR"/>
      <sheetName val="ME"/>
      <sheetName val="INC"/>
      <sheetName val="EXP"/>
    </sheetNames>
    <sheetDataSet>
      <sheetData sheetId="0">
        <row r="9">
          <cell r="D9" t="str">
            <v>Mustufa</v>
          </cell>
        </row>
        <row r="11">
          <cell r="D11" t="str">
            <v>Pushkar</v>
          </cell>
        </row>
      </sheetData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Control"/>
      <sheetName val="MPR-02"/>
      <sheetName val="EXP-CC"/>
      <sheetName val="EXP-PP"/>
      <sheetName val="IMP-PP"/>
      <sheetName val="IMP-CC"/>
      <sheetName val="Sheet7"/>
      <sheetName val="All India"/>
      <sheetName val="XX7"/>
      <sheetName val="XX6"/>
      <sheetName val="XX5"/>
      <sheetName val="XX4"/>
      <sheetName val="XX3"/>
      <sheetName val="XX2"/>
      <sheetName val="XX1"/>
      <sheetName val="XX0"/>
      <sheetName val="XXX"/>
    </sheetNames>
    <sheetDataSet>
      <sheetData sheetId="0" refreshError="1">
        <row r="2">
          <cell r="Z2" t="str">
            <v>Intl-Express</v>
          </cell>
        </row>
        <row r="3">
          <cell r="Z3" t="str">
            <v>Dom-Express</v>
          </cell>
        </row>
        <row r="4">
          <cell r="Z4" t="str">
            <v>Intl-Freight</v>
          </cell>
        </row>
        <row r="5">
          <cell r="Z5" t="str">
            <v>Dom-Freight</v>
          </cell>
        </row>
        <row r="6">
          <cell r="Z6" t="str">
            <v>Surface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Exchange Rates"/>
      <sheetName val="BS"/>
      <sheetName val="P&amp;L"/>
      <sheetName val="BRS"/>
      <sheetName val="FA"/>
      <sheetName val="Dep"/>
      <sheetName val="CF"/>
      <sheetName val="Sales July 07"/>
      <sheetName val="Profit Reco"/>
      <sheetName val="Tables"/>
    </sheetNames>
    <sheetDataSet>
      <sheetData sheetId="0">
        <row r="16">
          <cell r="C16">
            <v>39202</v>
          </cell>
          <cell r="D16">
            <v>39233</v>
          </cell>
          <cell r="E16">
            <v>39263</v>
          </cell>
          <cell r="F16">
            <v>39294</v>
          </cell>
          <cell r="G16">
            <v>39325</v>
          </cell>
          <cell r="H16">
            <v>39355</v>
          </cell>
          <cell r="I16">
            <v>39386</v>
          </cell>
          <cell r="J16">
            <v>39416</v>
          </cell>
          <cell r="K16">
            <v>39447</v>
          </cell>
          <cell r="L16">
            <v>39478</v>
          </cell>
          <cell r="M16">
            <v>39506</v>
          </cell>
          <cell r="N16">
            <v>39537</v>
          </cell>
        </row>
        <row r="17">
          <cell r="A17" t="str">
            <v>Average_Rate</v>
          </cell>
          <cell r="B17" t="str">
            <v>Average for the month</v>
          </cell>
          <cell r="C17">
            <v>83.941000000000003</v>
          </cell>
          <cell r="D17">
            <v>81.111540000000005</v>
          </cell>
          <cell r="E17">
            <v>81.009129999999999</v>
          </cell>
          <cell r="F17">
            <v>82.186750000000004</v>
          </cell>
        </row>
        <row r="18">
          <cell r="A18" t="str">
            <v>Month_End</v>
          </cell>
          <cell r="B18" t="str">
            <v>3 day average</v>
          </cell>
          <cell r="C18">
            <v>82.038229999999999</v>
          </cell>
          <cell r="D18">
            <v>80.524829999999994</v>
          </cell>
          <cell r="E18">
            <v>81.748769999999993</v>
          </cell>
          <cell r="F18">
            <v>82.071600000000004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115jb"/>
      <sheetName val="comp"/>
      <sheetName val="TrialBal"/>
      <sheetName val="GROUPS"/>
      <sheetName val="BALSHEET"/>
      <sheetName val="Notes to Accts."/>
      <sheetName val="STPI-I&amp;E"/>
      <sheetName val="Basis of STPI"/>
      <sheetName val="Deferred Tax"/>
      <sheetName val="ACC"/>
      <sheetName val="Tax"/>
      <sheetName val="Tax Domestic"/>
      <sheetName val="Tax SPTI "/>
      <sheetName val="Addn"/>
      <sheetName val="Tax Depreciation"/>
      <sheetName val="Tax Non STPI"/>
      <sheetName val="Tax SPTI - deP"/>
      <sheetName val="Addn Tax"/>
      <sheetName val="Assets05-0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1"/>
      <sheetName val="Cash deposit"/>
      <sheetName val="CustData"/>
      <sheetName val="Deposit Sheet"/>
      <sheetName val="XX0"/>
      <sheetName val="fig to words"/>
      <sheetName val="XX1"/>
      <sheetName val="Business Mart Deposit"/>
      <sheetName val="Sheet3"/>
      <sheetName val="XXX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">
          <cell r="G1" t="str">
            <v>Andheri</v>
          </cell>
        </row>
        <row r="2">
          <cell r="G2" t="str">
            <v>Kandivali</v>
          </cell>
        </row>
        <row r="3">
          <cell r="G3" t="str">
            <v>Fort</v>
          </cell>
        </row>
        <row r="4">
          <cell r="G4" t="str">
            <v>Lower Parel</v>
          </cell>
        </row>
        <row r="5">
          <cell r="G5" t="str">
            <v>Vikhroli</v>
          </cell>
        </row>
        <row r="6">
          <cell r="G6" t="str">
            <v>Agent</v>
          </cell>
        </row>
        <row r="7">
          <cell r="G7" t="str">
            <v>Franchise</v>
          </cell>
        </row>
        <row r="8">
          <cell r="G8" t="str">
            <v>Agent Outstation</v>
          </cell>
        </row>
        <row r="9">
          <cell r="G9" t="str">
            <v>Jet</v>
          </cell>
        </row>
        <row r="10">
          <cell r="G10" t="str">
            <v>Corporate</v>
          </cell>
        </row>
        <row r="11">
          <cell r="G11" t="str">
            <v>Re Deposit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41.xml><?xml version="1.0" encoding="utf-8"?>
<externalLink xmlns="http://schemas.openxmlformats.org/spreadsheetml/2006/main">
  <externalBook xmlns:r="http://schemas.openxmlformats.org/officeDocument/2006/relationships" r:id="rId1">
    <sheetNames>
      <sheetName val="Master"/>
      <sheetName val="sh3"/>
      <sheetName val="AP"/>
      <sheetName val="TB"/>
      <sheetName val="BS"/>
      <sheetName val="P&amp;L"/>
      <sheetName val="sh1"/>
      <sheetName val="sh2"/>
      <sheetName val="sh4"/>
      <sheetName val="sh5"/>
      <sheetName val="sch6"/>
      <sheetName val="sch7"/>
      <sheetName val="sh8"/>
      <sheetName val="sh9"/>
      <sheetName val="sch10"/>
      <sheetName val="sh11"/>
      <sheetName val="sh6"/>
    </sheetNames>
    <sheetDataSet>
      <sheetData sheetId="0" refreshError="1">
        <row r="2">
          <cell r="C2" t="str">
            <v>INTERNATIONAL PACKAGING PRODUCTS PRIVATE LIMITED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2.xml><?xml version="1.0" encoding="utf-8"?>
<externalLink xmlns="http://schemas.openxmlformats.org/spreadsheetml/2006/main">
  <externalBook xmlns:r="http://schemas.openxmlformats.org/officeDocument/2006/relationships" r:id="rId1">
    <sheetNames>
      <sheetName val="BillofMaterials"/>
      <sheetName val="TrialBalance"/>
      <sheetName val="PRojected Balance Sheet 2005"/>
      <sheetName val="Projected Income Statement 2005"/>
      <sheetName val="Interest on Car lo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JULY'02 (2)"/>
      <sheetName val="Sheet3"/>
      <sheetName val="Sheet2"/>
      <sheetName val="Aug'02"/>
    </sheetNames>
    <sheetDataSet>
      <sheetData sheetId="0" refreshError="1">
        <row r="2">
          <cell r="A2" t="str">
            <v>CNH</v>
          </cell>
        </row>
        <row r="3">
          <cell r="A3" t="str">
            <v>CBA</v>
          </cell>
        </row>
        <row r="4">
          <cell r="A4" t="str">
            <v>Cancel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44.xml><?xml version="1.0" encoding="utf-8"?>
<externalLink xmlns="http://schemas.openxmlformats.org/spreadsheetml/2006/main">
  <externalBook xmlns:r="http://schemas.openxmlformats.org/officeDocument/2006/relationships" r:id="rId1">
    <sheetNames>
      <sheetName val="Index"/>
      <sheetName val="Exchange Rates"/>
      <sheetName val="BS"/>
      <sheetName val="P&amp;L"/>
      <sheetName val="BRS"/>
      <sheetName val="FA"/>
      <sheetName val="Dep"/>
      <sheetName val="SI"/>
      <sheetName val="Fx"/>
      <sheetName val="PR"/>
      <sheetName val="DNJ"/>
      <sheetName val="Retained Reco"/>
      <sheetName val="Mapping"/>
      <sheetName val="Trial Balance"/>
      <sheetName val="Tables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>
        <row r="4">
          <cell r="B4">
            <v>39629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</sheetDataSet>
  </externalBook>
</externalLink>
</file>

<file path=xl/externalLinks/externalLink45.xml><?xml version="1.0" encoding="utf-8"?>
<externalLink xmlns="http://schemas.openxmlformats.org/spreadsheetml/2006/main">
  <externalBook xmlns:r="http://schemas.openxmlformats.org/officeDocument/2006/relationships" r:id="rId1">
    <sheetNames>
      <sheetName val="Exhibit-1"/>
      <sheetName val="Exhibit-2"/>
      <sheetName val="Exhibit-2a"/>
      <sheetName val="Exhibit - 3"/>
      <sheetName val="Exhibit-4"/>
      <sheetName val="Exhibit-5"/>
      <sheetName val="Exhibit-6"/>
      <sheetName val="Exhibit-7"/>
      <sheetName val="Exhibit- 8"/>
      <sheetName val="Exhibit- 9"/>
      <sheetName val="Exhibit-10"/>
      <sheetName val="Exh 11"/>
      <sheetName val="Exhibit-11"/>
      <sheetName val="FBT Annexure"/>
      <sheetName val="Table"/>
      <sheetName val="Table_2"/>
    </sheetNames>
    <sheetDataSet>
      <sheetData sheetId="0">
        <row r="3">
          <cell r="A3" t="str">
            <v>FINANCIAL YEAR 2006- 07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Debtor"/>
      <sheetName val="fees working"/>
      <sheetName val="comp 1vp"/>
      <sheetName val="Comp 13.10.04"/>
      <sheetName val="Trial"/>
      <sheetName val="Sheet1"/>
      <sheetName val="TB 10A"/>
      <sheetName val="outsourcing b-s"/>
      <sheetName val="NOTES"/>
      <sheetName val="BALSHEET"/>
      <sheetName val="GROUPS"/>
      <sheetName val="workings"/>
      <sheetName val="DeferredTax"/>
      <sheetName val="Depn-TAX"/>
      <sheetName val="Depn-TAX (10 A)"/>
      <sheetName val="Sch 3"/>
      <sheetName val="Depn-ACS"/>
      <sheetName val="Depn-ADDN"/>
      <sheetName val="Fees-Forex"/>
      <sheetName val="Fees-TDS reco"/>
      <sheetName val="june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Index"/>
      <sheetName val="BS"/>
      <sheetName val="PL"/>
      <sheetName val="FA"/>
      <sheetName val="Dep"/>
      <sheetName val="BRS"/>
      <sheetName val="SC"/>
      <sheetName val="LA"/>
    </sheetNames>
    <sheetDataSet>
      <sheetData sheetId="0">
        <row r="1">
          <cell r="B1" t="str">
            <v>MGI Coutier Engineering Private Limited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Master"/>
      <sheetName val="PP"/>
      <sheetName val="MAP"/>
      <sheetName val="ACC"/>
      <sheetName val="ACCFA "/>
      <sheetName val="SC"/>
      <sheetName val="RS"/>
      <sheetName val="FA"/>
      <sheetName val="AR"/>
      <sheetName val="CB"/>
      <sheetName val="CA"/>
      <sheetName val="LA"/>
      <sheetName val="PR"/>
      <sheetName val="CL"/>
      <sheetName val="ME"/>
      <sheetName val="INC"/>
      <sheetName val="EXP"/>
      <sheetName val="Pre Op"/>
      <sheetName val="Proir P"/>
      <sheetName val="BS Abs"/>
      <sheetName val="TB 07-08"/>
      <sheetName val="Preoperative"/>
      <sheetName val="TB 08-09"/>
      <sheetName val="TBN"/>
      <sheetName val="TBN 26-05-09"/>
      <sheetName val="TB Ref"/>
    </sheetNames>
    <sheetDataSet>
      <sheetData sheetId="0">
        <row r="7">
          <cell r="E7">
            <v>39903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Sheet4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Groupings"/>
      <sheetName val="TB"/>
      <sheetName val="Sheet1"/>
      <sheetName val="P#13 2006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90"/>
  <sheetViews>
    <sheetView tabSelected="1" workbookViewId="0">
      <selection activeCell="A2" sqref="A2"/>
    </sheetView>
  </sheetViews>
  <sheetFormatPr defaultRowHeight="15"/>
  <cols>
    <col min="1" max="1" width="29.42578125" style="2" bestFit="1" customWidth="1"/>
    <col min="2" max="2" width="14" style="2" bestFit="1" customWidth="1"/>
    <col min="3" max="3" width="15.7109375" style="2" bestFit="1" customWidth="1"/>
    <col min="4" max="4" width="14" style="2" bestFit="1" customWidth="1"/>
    <col min="5" max="5" width="12.85546875" style="2" bestFit="1" customWidth="1"/>
    <col min="6" max="6" width="13.7109375" style="2" bestFit="1" customWidth="1"/>
    <col min="7" max="7" width="9.140625" style="2"/>
    <col min="8" max="8" width="16" style="2" bestFit="1" customWidth="1"/>
    <col min="9" max="9" width="12.85546875" style="2" bestFit="1" customWidth="1"/>
    <col min="10" max="10" width="10.7109375" style="2" bestFit="1" customWidth="1"/>
    <col min="11" max="11" width="11.7109375" style="2" bestFit="1" customWidth="1"/>
    <col min="12" max="16384" width="9.140625" style="2"/>
  </cols>
  <sheetData>
    <row r="1" spans="1:18" ht="17.25" customHeight="1">
      <c r="A1" s="1" t="s">
        <v>0</v>
      </c>
      <c r="B1" s="1"/>
      <c r="C1" s="1"/>
      <c r="D1" s="1"/>
      <c r="E1" s="1"/>
      <c r="F1" s="1"/>
      <c r="H1" s="2" t="s">
        <v>1</v>
      </c>
      <c r="P1" s="2" t="s">
        <v>2</v>
      </c>
    </row>
    <row r="2" spans="1:18">
      <c r="A2" s="3"/>
      <c r="B2" s="3"/>
      <c r="C2" s="3"/>
      <c r="D2" s="3"/>
      <c r="E2" s="3"/>
      <c r="F2" s="3"/>
      <c r="H2" s="2" t="s">
        <v>3</v>
      </c>
      <c r="M2" s="4">
        <v>1.107</v>
      </c>
    </row>
    <row r="3" spans="1:18">
      <c r="A3" s="3"/>
      <c r="B3" s="3"/>
      <c r="C3" s="3"/>
      <c r="D3" s="3"/>
      <c r="E3" s="3"/>
      <c r="F3" s="3"/>
      <c r="H3" s="2" t="s">
        <v>4</v>
      </c>
      <c r="I3" s="2">
        <v>0</v>
      </c>
      <c r="J3" s="2">
        <v>1</v>
      </c>
      <c r="K3" s="2">
        <v>2</v>
      </c>
      <c r="L3" s="2">
        <v>3</v>
      </c>
      <c r="M3" s="2">
        <v>4</v>
      </c>
      <c r="N3" s="2">
        <v>5</v>
      </c>
      <c r="P3" s="2">
        <v>100</v>
      </c>
      <c r="Q3" s="2">
        <v>100</v>
      </c>
      <c r="R3" s="5">
        <f t="shared" ref="R3:R8" si="0">P3/Q3</f>
        <v>1</v>
      </c>
    </row>
    <row r="4" spans="1:18">
      <c r="A4" s="3"/>
      <c r="B4" s="3"/>
      <c r="C4" s="3"/>
      <c r="D4" s="3"/>
      <c r="E4" s="3"/>
      <c r="F4" s="3"/>
      <c r="H4" s="2" t="s">
        <v>5</v>
      </c>
      <c r="I4" s="2">
        <v>100</v>
      </c>
      <c r="J4" s="2">
        <f>I4*$M$2</f>
        <v>110.7</v>
      </c>
      <c r="K4" s="2">
        <f>J4*$M$2</f>
        <v>122.5449</v>
      </c>
      <c r="L4" s="2">
        <f>K4*$M$2</f>
        <v>135.65720429999999</v>
      </c>
      <c r="M4" s="2">
        <f>L4*$M$2</f>
        <v>150.17252516009998</v>
      </c>
      <c r="N4" s="2">
        <f>M4*$M$2</f>
        <v>166.24098535223067</v>
      </c>
      <c r="P4" s="2">
        <v>100</v>
      </c>
      <c r="Q4" s="2">
        <f>J4</f>
        <v>110.7</v>
      </c>
      <c r="R4" s="5">
        <f t="shared" si="0"/>
        <v>0.90334236675700086</v>
      </c>
    </row>
    <row r="5" spans="1:18" ht="15.95" customHeight="1">
      <c r="A5" s="1" t="s">
        <v>59</v>
      </c>
      <c r="B5" s="1"/>
      <c r="C5" s="1"/>
      <c r="D5" s="1"/>
      <c r="E5" s="1"/>
      <c r="F5" s="1"/>
      <c r="P5" s="2">
        <v>100</v>
      </c>
      <c r="Q5" s="2">
        <f>+K4</f>
        <v>122.5449</v>
      </c>
      <c r="R5" s="5">
        <f t="shared" si="0"/>
        <v>0.81602743157813995</v>
      </c>
    </row>
    <row r="6" spans="1:18" ht="15.95" customHeight="1">
      <c r="A6" s="6" t="s">
        <v>58</v>
      </c>
      <c r="B6" s="6"/>
      <c r="C6" s="6"/>
      <c r="D6" s="6"/>
      <c r="E6" s="6"/>
      <c r="F6" s="6"/>
      <c r="P6" s="2">
        <v>100</v>
      </c>
      <c r="Q6" s="2">
        <f>L4</f>
        <v>135.65720429999999</v>
      </c>
      <c r="R6" s="5">
        <f t="shared" si="0"/>
        <v>0.73715215138043355</v>
      </c>
    </row>
    <row r="7" spans="1:18" ht="20.25" customHeight="1">
      <c r="A7" s="1" t="s">
        <v>6</v>
      </c>
      <c r="B7" s="1"/>
      <c r="C7" s="1"/>
      <c r="D7" s="1"/>
      <c r="E7" s="1"/>
      <c r="F7" s="1"/>
      <c r="P7" s="2">
        <v>100</v>
      </c>
      <c r="Q7" s="2">
        <f>M4</f>
        <v>150.17252516009998</v>
      </c>
      <c r="R7" s="5">
        <f t="shared" si="0"/>
        <v>0.66590076908801599</v>
      </c>
    </row>
    <row r="8" spans="1:18" ht="20.25" customHeight="1">
      <c r="C8" s="7"/>
      <c r="F8" s="8">
        <v>45</v>
      </c>
      <c r="G8" s="9" t="s">
        <v>7</v>
      </c>
      <c r="P8" s="2">
        <v>100</v>
      </c>
      <c r="Q8" s="2">
        <f>N4</f>
        <v>166.24098535223067</v>
      </c>
      <c r="R8" s="5">
        <f t="shared" si="0"/>
        <v>0.60153637677327554</v>
      </c>
    </row>
    <row r="9" spans="1:18" ht="15.95" customHeight="1">
      <c r="F9" s="10" t="s">
        <v>8</v>
      </c>
    </row>
    <row r="10" spans="1:18" ht="19.5" customHeight="1">
      <c r="A10" s="11" t="s">
        <v>9</v>
      </c>
      <c r="B10" s="12" t="s">
        <v>10</v>
      </c>
      <c r="C10" s="13"/>
      <c r="D10" s="13"/>
      <c r="E10" s="13"/>
      <c r="F10" s="14"/>
    </row>
    <row r="11" spans="1:18" s="18" customFormat="1" ht="15.95" customHeight="1">
      <c r="A11" s="15"/>
      <c r="B11" s="16">
        <v>2011</v>
      </c>
      <c r="C11" s="16">
        <v>2012</v>
      </c>
      <c r="D11" s="16">
        <v>2013</v>
      </c>
      <c r="E11" s="16">
        <v>2014</v>
      </c>
      <c r="F11" s="17">
        <v>2015</v>
      </c>
    </row>
    <row r="12" spans="1:18" ht="15.95" customHeight="1">
      <c r="A12" s="19" t="s">
        <v>11</v>
      </c>
      <c r="B12" s="20">
        <v>0</v>
      </c>
      <c r="C12" s="20">
        <v>0</v>
      </c>
      <c r="D12" s="20">
        <v>0</v>
      </c>
      <c r="E12" s="20">
        <v>0</v>
      </c>
      <c r="F12" s="21">
        <v>0</v>
      </c>
    </row>
    <row r="13" spans="1:18" ht="15.95" customHeight="1">
      <c r="A13" s="19" t="s">
        <v>12</v>
      </c>
      <c r="B13" s="22">
        <v>0</v>
      </c>
      <c r="C13" s="22">
        <v>0</v>
      </c>
      <c r="D13" s="22">
        <v>0</v>
      </c>
      <c r="E13" s="22">
        <v>0</v>
      </c>
      <c r="F13" s="23">
        <v>0</v>
      </c>
    </row>
    <row r="14" spans="1:18" ht="15.95" customHeight="1">
      <c r="A14" s="19" t="s">
        <v>13</v>
      </c>
      <c r="B14" s="20">
        <f>+B12-B13</f>
        <v>0</v>
      </c>
      <c r="C14" s="20">
        <f>+C12-C13</f>
        <v>0</v>
      </c>
      <c r="D14" s="20">
        <f>+D12-D13</f>
        <v>0</v>
      </c>
      <c r="E14" s="20">
        <f>+E12-E13</f>
        <v>0</v>
      </c>
      <c r="F14" s="21">
        <f>+F12-F13</f>
        <v>0</v>
      </c>
      <c r="H14" s="24"/>
      <c r="I14" s="24"/>
      <c r="J14" s="24"/>
      <c r="K14" s="24"/>
    </row>
    <row r="15" spans="1:18" ht="15.95" customHeight="1">
      <c r="A15" s="19" t="s">
        <v>14</v>
      </c>
      <c r="B15" s="25">
        <v>0</v>
      </c>
      <c r="C15" s="25">
        <v>0</v>
      </c>
      <c r="D15" s="25">
        <v>0</v>
      </c>
      <c r="E15" s="25">
        <v>0</v>
      </c>
      <c r="F15" s="26">
        <v>0</v>
      </c>
      <c r="H15" s="27"/>
      <c r="I15" s="27"/>
      <c r="J15" s="27"/>
      <c r="K15" s="27"/>
    </row>
    <row r="16" spans="1:18" ht="15.95" customHeight="1">
      <c r="A16" s="19" t="s">
        <v>15</v>
      </c>
      <c r="B16" s="22">
        <v>0</v>
      </c>
      <c r="C16" s="22">
        <v>0</v>
      </c>
      <c r="D16" s="22">
        <v>0</v>
      </c>
      <c r="E16" s="22">
        <v>0</v>
      </c>
      <c r="F16" s="23">
        <v>0</v>
      </c>
      <c r="H16" s="24"/>
      <c r="I16" s="28"/>
      <c r="J16" s="28"/>
      <c r="K16" s="28"/>
    </row>
    <row r="17" spans="1:11" s="32" customFormat="1" ht="15.95" customHeight="1">
      <c r="A17" s="29" t="s">
        <v>16</v>
      </c>
      <c r="B17" s="30">
        <f>+B14-B15-B16</f>
        <v>0</v>
      </c>
      <c r="C17" s="30">
        <f>+C14-C15-C16</f>
        <v>0</v>
      </c>
      <c r="D17" s="30">
        <f>+D14-D15-D16</f>
        <v>0</v>
      </c>
      <c r="E17" s="30">
        <f>+E14-E15-E16</f>
        <v>0</v>
      </c>
      <c r="F17" s="31">
        <f>+F14-F15-F16</f>
        <v>0</v>
      </c>
      <c r="H17" s="33"/>
      <c r="I17" s="33"/>
      <c r="J17" s="33"/>
      <c r="K17" s="33"/>
    </row>
    <row r="18" spans="1:11" ht="15.95" customHeight="1">
      <c r="A18" s="19" t="s">
        <v>17</v>
      </c>
      <c r="B18" s="25">
        <v>0</v>
      </c>
      <c r="C18" s="25">
        <v>0</v>
      </c>
      <c r="D18" s="25">
        <v>0</v>
      </c>
      <c r="E18" s="25">
        <v>0</v>
      </c>
      <c r="F18" s="26">
        <v>0</v>
      </c>
    </row>
    <row r="19" spans="1:11" ht="15.95" customHeight="1">
      <c r="A19" s="19" t="s">
        <v>18</v>
      </c>
      <c r="B19" s="22">
        <v>0</v>
      </c>
      <c r="C19" s="22">
        <v>0</v>
      </c>
      <c r="D19" s="22">
        <v>0</v>
      </c>
      <c r="E19" s="22">
        <v>0</v>
      </c>
      <c r="F19" s="23">
        <v>0</v>
      </c>
      <c r="G19" s="27"/>
      <c r="H19" s="27"/>
      <c r="I19" s="27"/>
    </row>
    <row r="20" spans="1:11" ht="15.95" customHeight="1">
      <c r="A20" s="19" t="s">
        <v>19</v>
      </c>
      <c r="B20" s="20">
        <f>+B17-B18-B19</f>
        <v>0</v>
      </c>
      <c r="C20" s="20">
        <f>+C17-C18-C19</f>
        <v>0</v>
      </c>
      <c r="D20" s="20">
        <f>+D17-D18-D19</f>
        <v>0</v>
      </c>
      <c r="E20" s="20">
        <f>+E17-E18-E19</f>
        <v>0</v>
      </c>
      <c r="F20" s="20">
        <f>+F17-F18-F19</f>
        <v>0</v>
      </c>
      <c r="H20" s="27"/>
    </row>
    <row r="21" spans="1:11" ht="15.95" customHeight="1">
      <c r="A21" s="19" t="s">
        <v>20</v>
      </c>
      <c r="B21" s="22">
        <f>B16</f>
        <v>0</v>
      </c>
      <c r="C21" s="22">
        <f>C16</f>
        <v>0</v>
      </c>
      <c r="D21" s="22">
        <f>D16</f>
        <v>0</v>
      </c>
      <c r="E21" s="22">
        <f>E16</f>
        <v>0</v>
      </c>
      <c r="F21" s="23">
        <f>F16</f>
        <v>0</v>
      </c>
      <c r="H21" s="27"/>
      <c r="I21" s="34"/>
    </row>
    <row r="22" spans="1:11" ht="15.95" customHeight="1">
      <c r="A22" s="29" t="s">
        <v>21</v>
      </c>
      <c r="B22" s="25">
        <f>B20+B21</f>
        <v>0</v>
      </c>
      <c r="C22" s="25">
        <f>C20+C21</f>
        <v>0</v>
      </c>
      <c r="D22" s="25">
        <f>D20+D21</f>
        <v>0</v>
      </c>
      <c r="E22" s="25">
        <f>E20+E21</f>
        <v>0</v>
      </c>
      <c r="F22" s="21">
        <f>F20+F21</f>
        <v>0</v>
      </c>
    </row>
    <row r="23" spans="1:11" ht="19.5" customHeight="1">
      <c r="A23" s="19" t="s">
        <v>22</v>
      </c>
      <c r="B23" s="25">
        <v>0</v>
      </c>
      <c r="C23" s="25">
        <v>0</v>
      </c>
      <c r="D23" s="25">
        <v>0</v>
      </c>
      <c r="E23" s="25">
        <v>0</v>
      </c>
      <c r="F23" s="26">
        <v>0</v>
      </c>
    </row>
    <row r="24" spans="1:11" ht="15.95" customHeight="1">
      <c r="A24" s="19" t="s">
        <v>23</v>
      </c>
      <c r="B24" s="22">
        <v>0</v>
      </c>
      <c r="C24" s="22">
        <v>0</v>
      </c>
      <c r="D24" s="22">
        <v>0</v>
      </c>
      <c r="E24" s="22">
        <v>0</v>
      </c>
      <c r="F24" s="23">
        <v>0</v>
      </c>
    </row>
    <row r="25" spans="1:11" s="38" customFormat="1" ht="22.5" customHeight="1">
      <c r="A25" s="35" t="s">
        <v>24</v>
      </c>
      <c r="B25" s="36">
        <f>+B22-B23-B24</f>
        <v>0</v>
      </c>
      <c r="C25" s="36">
        <f>+C22-C23-C24</f>
        <v>0</v>
      </c>
      <c r="D25" s="36">
        <f>+D22-D23-D24</f>
        <v>0</v>
      </c>
      <c r="E25" s="36">
        <f>+E22-E23-E24</f>
        <v>0</v>
      </c>
      <c r="F25" s="37">
        <f>+F22-F23-F24</f>
        <v>0</v>
      </c>
    </row>
    <row r="26" spans="1:11" ht="15.95" customHeight="1">
      <c r="A26" s="39"/>
      <c r="B26" s="40"/>
      <c r="C26" s="40"/>
      <c r="D26" s="40"/>
      <c r="E26" s="40"/>
      <c r="F26" s="41"/>
    </row>
    <row r="27" spans="1:11" ht="15.95" customHeight="1">
      <c r="B27" s="42"/>
      <c r="C27" s="42"/>
      <c r="D27" s="42"/>
      <c r="E27" s="42"/>
      <c r="F27" s="42"/>
    </row>
    <row r="28" spans="1:11" ht="15.95" customHeight="1">
      <c r="A28" s="43" t="s">
        <v>25</v>
      </c>
      <c r="B28" s="44" t="s">
        <v>26</v>
      </c>
      <c r="C28" s="44" t="s">
        <v>27</v>
      </c>
      <c r="D28" s="44" t="s">
        <v>28</v>
      </c>
    </row>
    <row r="29" spans="1:11" ht="15.95" customHeight="1">
      <c r="A29" s="45"/>
      <c r="B29" s="46" t="s">
        <v>29</v>
      </c>
      <c r="C29" s="46" t="s">
        <v>30</v>
      </c>
      <c r="D29" s="47" t="s">
        <v>31</v>
      </c>
    </row>
    <row r="30" spans="1:11" ht="15.95" customHeight="1">
      <c r="A30" s="48">
        <v>2011</v>
      </c>
      <c r="B30" s="21">
        <f>B25</f>
        <v>0</v>
      </c>
      <c r="C30" s="49">
        <f>R4</f>
        <v>0.90334236675700086</v>
      </c>
      <c r="D30" s="26">
        <f>B30*C30</f>
        <v>0</v>
      </c>
    </row>
    <row r="31" spans="1:11" ht="15.95" customHeight="1">
      <c r="A31" s="50">
        <f>+A30+1</f>
        <v>2012</v>
      </c>
      <c r="B31" s="26">
        <f>C25</f>
        <v>0</v>
      </c>
      <c r="C31" s="51">
        <f>+R5</f>
        <v>0.81602743157813995</v>
      </c>
      <c r="D31" s="26">
        <f>B31*C31</f>
        <v>0</v>
      </c>
    </row>
    <row r="32" spans="1:11" ht="15.95" customHeight="1">
      <c r="A32" s="50">
        <f>+A31+1</f>
        <v>2013</v>
      </c>
      <c r="B32" s="26">
        <f>D25</f>
        <v>0</v>
      </c>
      <c r="C32" s="51">
        <f>+R6</f>
        <v>0.73715215138043355</v>
      </c>
      <c r="D32" s="26">
        <f>B32*C32</f>
        <v>0</v>
      </c>
    </row>
    <row r="33" spans="1:6" ht="15.95" customHeight="1">
      <c r="A33" s="52">
        <f>+A32+1</f>
        <v>2014</v>
      </c>
      <c r="B33" s="23">
        <f>E25</f>
        <v>0</v>
      </c>
      <c r="C33" s="53">
        <f>+R7</f>
        <v>0.66590076908801599</v>
      </c>
      <c r="D33" s="26">
        <f>B33*C33</f>
        <v>0</v>
      </c>
      <c r="F33" s="27"/>
    </row>
    <row r="34" spans="1:6" ht="15.95" customHeight="1">
      <c r="A34" s="54" t="s">
        <v>32</v>
      </c>
      <c r="B34" s="55"/>
      <c r="C34" s="56"/>
      <c r="D34" s="57">
        <f>SUM(D30:D33)</f>
        <v>0</v>
      </c>
    </row>
    <row r="37" spans="1:6">
      <c r="A37" s="43" t="s">
        <v>33</v>
      </c>
      <c r="B37" s="44" t="s">
        <v>26</v>
      </c>
      <c r="C37" s="44" t="s">
        <v>27</v>
      </c>
      <c r="D37" s="44" t="s">
        <v>28</v>
      </c>
    </row>
    <row r="38" spans="1:6">
      <c r="A38" s="58"/>
      <c r="B38" s="47" t="s">
        <v>29</v>
      </c>
      <c r="C38" s="47" t="s">
        <v>34</v>
      </c>
      <c r="D38" s="47" t="s">
        <v>31</v>
      </c>
    </row>
    <row r="39" spans="1:6">
      <c r="A39" s="39">
        <v>2015</v>
      </c>
      <c r="B39" s="23">
        <f>F25</f>
        <v>0</v>
      </c>
      <c r="D39" s="23">
        <f>+B39</f>
        <v>0</v>
      </c>
    </row>
    <row r="40" spans="1:6">
      <c r="A40" s="2" t="s">
        <v>35</v>
      </c>
      <c r="D40" s="59">
        <f>+D39*(1+0.02)/(0.107-0.02)</f>
        <v>0</v>
      </c>
    </row>
    <row r="41" spans="1:6">
      <c r="A41" s="2" t="s">
        <v>36</v>
      </c>
      <c r="C41" s="53">
        <f>+R8</f>
        <v>0.60153637677327554</v>
      </c>
      <c r="D41" s="59">
        <f>+D40*C41</f>
        <v>0</v>
      </c>
    </row>
    <row r="43" spans="1:6">
      <c r="A43" s="2" t="s">
        <v>37</v>
      </c>
      <c r="F43" s="60"/>
    </row>
    <row r="44" spans="1:6">
      <c r="A44" s="61" t="s">
        <v>38</v>
      </c>
      <c r="B44" s="62">
        <f>+D34</f>
        <v>0</v>
      </c>
    </row>
    <row r="45" spans="1:6">
      <c r="A45" s="61" t="s">
        <v>39</v>
      </c>
      <c r="B45" s="62">
        <f>+D41</f>
        <v>0</v>
      </c>
      <c r="C45" s="2">
        <f t="shared" ref="C45:C50" si="1">+B45*1000</f>
        <v>0</v>
      </c>
      <c r="D45" s="63">
        <f t="shared" ref="D45:D50" si="2">+C45/10000000</f>
        <v>0</v>
      </c>
    </row>
    <row r="46" spans="1:6">
      <c r="A46" s="61" t="s">
        <v>40</v>
      </c>
      <c r="B46" s="62">
        <f>SUM(B44:B45)</f>
        <v>0</v>
      </c>
      <c r="C46" s="2">
        <f t="shared" si="1"/>
        <v>0</v>
      </c>
      <c r="D46" s="63">
        <f t="shared" si="2"/>
        <v>0</v>
      </c>
    </row>
    <row r="47" spans="1:6">
      <c r="A47" s="61" t="s">
        <v>41</v>
      </c>
      <c r="B47" s="62">
        <v>0</v>
      </c>
      <c r="C47" s="2">
        <f t="shared" si="1"/>
        <v>0</v>
      </c>
      <c r="D47" s="63">
        <f t="shared" si="2"/>
        <v>0</v>
      </c>
    </row>
    <row r="48" spans="1:6">
      <c r="A48" s="61" t="s">
        <v>42</v>
      </c>
      <c r="B48" s="62">
        <v>0</v>
      </c>
      <c r="C48" s="2">
        <f t="shared" si="1"/>
        <v>0</v>
      </c>
      <c r="D48" s="63">
        <f t="shared" si="2"/>
        <v>0</v>
      </c>
    </row>
    <row r="49" spans="1:10">
      <c r="A49" s="61" t="s">
        <v>43</v>
      </c>
      <c r="B49" s="62">
        <f>+B46-B47+B48</f>
        <v>0</v>
      </c>
      <c r="C49" s="2">
        <f t="shared" si="1"/>
        <v>0</v>
      </c>
      <c r="D49" s="63">
        <f t="shared" si="2"/>
        <v>0</v>
      </c>
    </row>
    <row r="50" spans="1:10">
      <c r="A50" s="61" t="s">
        <v>44</v>
      </c>
      <c r="B50" s="61">
        <v>0</v>
      </c>
      <c r="C50" s="2">
        <f t="shared" si="1"/>
        <v>0</v>
      </c>
      <c r="D50" s="63">
        <f t="shared" si="2"/>
        <v>0</v>
      </c>
    </row>
    <row r="51" spans="1:10">
      <c r="A51" s="61" t="s">
        <v>45</v>
      </c>
      <c r="B51" s="64" t="e">
        <f>+B49/B50</f>
        <v>#DIV/0!</v>
      </c>
      <c r="C51" s="5" t="e">
        <f>+C49/C50</f>
        <v>#DIV/0!</v>
      </c>
      <c r="D51" s="63" t="e">
        <f>+D49/D50</f>
        <v>#DIV/0!</v>
      </c>
    </row>
    <row r="52" spans="1:10">
      <c r="A52" s="61" t="s">
        <v>46</v>
      </c>
      <c r="B52" s="64">
        <v>0</v>
      </c>
    </row>
    <row r="56" spans="1:10" ht="16.5">
      <c r="A56" s="65" t="s">
        <v>47</v>
      </c>
      <c r="B56" s="65" t="s">
        <v>48</v>
      </c>
      <c r="C56" s="65" t="s">
        <v>49</v>
      </c>
      <c r="D56" s="65" t="s">
        <v>50</v>
      </c>
      <c r="E56" s="65" t="s">
        <v>51</v>
      </c>
      <c r="F56" s="65" t="s">
        <v>52</v>
      </c>
    </row>
    <row r="57" spans="1:10" ht="16.5">
      <c r="A57" s="65" t="s">
        <v>53</v>
      </c>
      <c r="B57" s="66">
        <v>0</v>
      </c>
      <c r="C57" s="66" t="e">
        <f>+C59-C58</f>
        <v>#DIV/0!</v>
      </c>
      <c r="D57" s="67">
        <v>0.12</v>
      </c>
      <c r="E57" s="68">
        <f>+D57+1.16223%</f>
        <v>0.1316223</v>
      </c>
      <c r="F57" s="68" t="e">
        <f>+C57*E57/100</f>
        <v>#DIV/0!</v>
      </c>
    </row>
    <row r="58" spans="1:10" ht="16.5">
      <c r="A58" s="65" t="s">
        <v>54</v>
      </c>
      <c r="B58" s="66">
        <v>0</v>
      </c>
      <c r="C58" s="66" t="e">
        <f>+B58/B59*100</f>
        <v>#DIV/0!</v>
      </c>
      <c r="D58" s="67">
        <v>0.105</v>
      </c>
      <c r="E58" s="68">
        <f>+D58*(100-19.467)%</f>
        <v>8.455965E-2</v>
      </c>
      <c r="F58" s="68" t="e">
        <f>+C58*E58/100</f>
        <v>#DIV/0!</v>
      </c>
    </row>
    <row r="59" spans="1:10" ht="16.5">
      <c r="A59" s="65"/>
      <c r="B59" s="66">
        <f>SUM(B57:B58)</f>
        <v>0</v>
      </c>
      <c r="C59" s="66">
        <v>100</v>
      </c>
      <c r="D59" s="67"/>
      <c r="E59" s="67"/>
      <c r="F59" s="67" t="e">
        <f>SUM(F57:F58)</f>
        <v>#DIV/0!</v>
      </c>
    </row>
    <row r="60" spans="1:10">
      <c r="J60" s="2">
        <v>100</v>
      </c>
    </row>
    <row r="61" spans="1:10">
      <c r="J61" s="2">
        <v>18</v>
      </c>
    </row>
    <row r="62" spans="1:10" ht="18">
      <c r="F62" s="69"/>
      <c r="J62" s="2">
        <f>+J61*5%</f>
        <v>0.9</v>
      </c>
    </row>
    <row r="63" spans="1:10">
      <c r="J63" s="2">
        <f>(+J62+J61)*3%</f>
        <v>0.56699999999999995</v>
      </c>
    </row>
    <row r="64" spans="1:10">
      <c r="I64" s="70"/>
      <c r="J64" s="70">
        <f>+J61+J62+J63</f>
        <v>19.466999999999999</v>
      </c>
    </row>
    <row r="67" spans="1:7">
      <c r="B67" s="2">
        <v>2011</v>
      </c>
      <c r="C67" s="2">
        <f>+B67+1</f>
        <v>2012</v>
      </c>
      <c r="D67" s="2">
        <f>+C67+1</f>
        <v>2013</v>
      </c>
      <c r="E67" s="2">
        <f>+D67+1</f>
        <v>2014</v>
      </c>
      <c r="F67" s="2">
        <f>+E67+1</f>
        <v>2015</v>
      </c>
    </row>
    <row r="68" spans="1:7">
      <c r="A68" s="2" t="s">
        <v>55</v>
      </c>
      <c r="B68" s="27">
        <f>+B47</f>
        <v>0</v>
      </c>
      <c r="C68" s="2">
        <v>0</v>
      </c>
      <c r="D68" s="2">
        <v>0</v>
      </c>
      <c r="E68" s="2">
        <v>0</v>
      </c>
      <c r="F68" s="2">
        <v>0</v>
      </c>
    </row>
    <row r="69" spans="1:7">
      <c r="A69" s="2" t="s">
        <v>56</v>
      </c>
      <c r="B69" s="27">
        <f>+B25</f>
        <v>0</v>
      </c>
      <c r="C69" s="27">
        <f>+C25</f>
        <v>0</v>
      </c>
      <c r="D69" s="27">
        <f>+D25</f>
        <v>0</v>
      </c>
      <c r="E69" s="27">
        <f>+E25</f>
        <v>0</v>
      </c>
      <c r="F69" s="27">
        <f>+F25</f>
        <v>0</v>
      </c>
    </row>
    <row r="70" spans="1:7">
      <c r="A70" s="2" t="s">
        <v>57</v>
      </c>
    </row>
    <row r="73" spans="1:7">
      <c r="A73" s="71"/>
      <c r="B73" s="72"/>
      <c r="C73" s="72"/>
      <c r="D73" s="72"/>
      <c r="E73" s="72"/>
      <c r="F73" s="72"/>
      <c r="G73" s="72"/>
    </row>
    <row r="74" spans="1:7" customFormat="1"/>
    <row r="75" spans="1:7" customFormat="1"/>
    <row r="76" spans="1:7" customFormat="1"/>
    <row r="77" spans="1:7" customFormat="1"/>
    <row r="78" spans="1:7" customFormat="1"/>
    <row r="79" spans="1:7" customFormat="1"/>
    <row r="80" spans="1:7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</sheetData>
  <mergeCells count="9">
    <mergeCell ref="A28:A29"/>
    <mergeCell ref="A34:C34"/>
    <mergeCell ref="A37:A38"/>
    <mergeCell ref="A1:F1"/>
    <mergeCell ref="A5:F5"/>
    <mergeCell ref="A6:F6"/>
    <mergeCell ref="A7:F7"/>
    <mergeCell ref="A10:A11"/>
    <mergeCell ref="B10:F10"/>
  </mergeCells>
  <printOptions horizontalCentered="1"/>
  <pageMargins left="0.5" right="0.25" top="0.5" bottom="0.5" header="0.5" footer="0.5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DCF</vt:lpstr>
    </vt:vector>
  </TitlesOfParts>
  <Company>CPIPL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aukalkar</dc:creator>
  <cp:lastModifiedBy>aukalkar</cp:lastModifiedBy>
  <dcterms:created xsi:type="dcterms:W3CDTF">2011-09-26T03:57:54Z</dcterms:created>
  <dcterms:modified xsi:type="dcterms:W3CDTF">2011-09-26T04:01:09Z</dcterms:modified>
</cp:coreProperties>
</file>