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8975" windowHeight="8640"/>
  </bookViews>
  <sheets>
    <sheet name="Form" sheetId="1" r:id="rId1"/>
    <sheet name="Supplier List" sheetId="2" r:id="rId2"/>
    <sheet name="Item List" sheetId="3" r:id="rId3"/>
    <sheet name="Purchases" sheetId="4" r:id="rId4"/>
  </sheets>
  <definedNames>
    <definedName name="_xlnm._FilterDatabase" localSheetId="3" hidden="1">Purchases!$A$2:$L$160</definedName>
    <definedName name="_xlnm.Print_Titles" localSheetId="0">Form!$4:$5</definedName>
    <definedName name="_xlnm.Print_Titles" localSheetId="2">'Item List'!$A$2:$IV$2</definedName>
  </definedNames>
  <calcPr calcId="124519"/>
</workbook>
</file>

<file path=xl/calcChain.xml><?xml version="1.0" encoding="utf-8"?>
<calcChain xmlns="http://schemas.openxmlformats.org/spreadsheetml/2006/main">
  <c r="J163" i="4"/>
  <c r="J162"/>
  <c r="J161"/>
  <c r="J160"/>
  <c r="J159"/>
  <c r="J158"/>
  <c r="J157"/>
  <c r="J156"/>
  <c r="J155"/>
  <c r="J154"/>
  <c r="J153"/>
  <c r="I152"/>
  <c r="J152" s="1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O122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I65"/>
  <c r="J65" s="1"/>
  <c r="I64"/>
  <c r="J60"/>
  <c r="J59"/>
  <c r="J58"/>
  <c r="J54"/>
  <c r="J50"/>
  <c r="J49"/>
  <c r="I47"/>
  <c r="H47"/>
  <c r="J47" s="1"/>
  <c r="I46"/>
  <c r="J45"/>
  <c r="J44"/>
  <c r="J43"/>
  <c r="J42"/>
  <c r="J41"/>
  <c r="J40"/>
  <c r="J39"/>
  <c r="H38"/>
  <c r="J38" s="1"/>
  <c r="J37"/>
  <c r="J36"/>
  <c r="J35"/>
  <c r="I34"/>
  <c r="J34" s="1"/>
  <c r="I33"/>
  <c r="J33" s="1"/>
  <c r="I32"/>
  <c r="J32" s="1"/>
  <c r="I31"/>
  <c r="H31"/>
  <c r="J31" s="1"/>
  <c r="I30"/>
  <c r="J30" s="1"/>
  <c r="I29"/>
  <c r="J29" s="1"/>
  <c r="I28"/>
  <c r="J28" s="1"/>
  <c r="I27"/>
  <c r="J27" s="1"/>
  <c r="I26"/>
  <c r="J26" s="1"/>
  <c r="I25"/>
  <c r="J25" s="1"/>
  <c r="I7"/>
  <c r="I5"/>
  <c r="J66" i="3"/>
  <c r="J65"/>
  <c r="J64"/>
  <c r="J63"/>
  <c r="J62"/>
  <c r="J61"/>
  <c r="J60"/>
  <c r="J59"/>
  <c r="J58"/>
  <c r="J57"/>
  <c r="J56"/>
  <c r="I55"/>
  <c r="J54"/>
  <c r="J53"/>
  <c r="J52"/>
  <c r="I51"/>
  <c r="I49"/>
  <c r="J48"/>
  <c r="J47"/>
  <c r="J46"/>
  <c r="J45"/>
  <c r="J44"/>
  <c r="J43"/>
  <c r="J42"/>
  <c r="I41"/>
  <c r="J40"/>
  <c r="J37"/>
  <c r="J36"/>
  <c r="J31"/>
  <c r="J30"/>
  <c r="J29"/>
  <c r="J24"/>
  <c r="J17"/>
  <c r="J13"/>
  <c r="J12"/>
  <c r="J10"/>
  <c r="J9"/>
  <c r="J7"/>
  <c r="J5"/>
  <c r="J4"/>
  <c r="J3"/>
</calcChain>
</file>

<file path=xl/sharedStrings.xml><?xml version="1.0" encoding="utf-8"?>
<sst xmlns="http://schemas.openxmlformats.org/spreadsheetml/2006/main" count="1160" uniqueCount="523">
  <si>
    <t>Plastic Spiral bars</t>
  </si>
  <si>
    <t>5Nos</t>
  </si>
  <si>
    <t>Transparent Clear sheets</t>
  </si>
  <si>
    <t>Spine bars</t>
  </si>
  <si>
    <t>Binding Covers</t>
  </si>
  <si>
    <t>Binding Supplies</t>
  </si>
  <si>
    <t xml:space="preserve">Hanging Files </t>
  </si>
  <si>
    <t>Tabs for Hanging files</t>
  </si>
  <si>
    <t xml:space="preserve">Red Binder files </t>
  </si>
  <si>
    <t>Red Box files</t>
  </si>
  <si>
    <t>Punched one side open Pockets</t>
  </si>
  <si>
    <t>Two side open folders</t>
  </si>
  <si>
    <t>Index Jan - Dec</t>
  </si>
  <si>
    <t>Index 10 colour Tab</t>
  </si>
  <si>
    <t>Index 5 colour Tab</t>
  </si>
  <si>
    <t>Filing Supplies &amp; Filing Storage</t>
  </si>
  <si>
    <t>L7161</t>
  </si>
  <si>
    <t>Labels</t>
  </si>
  <si>
    <t>L7160</t>
  </si>
  <si>
    <t xml:space="preserve"> Labels</t>
  </si>
  <si>
    <t>3" x 5"</t>
  </si>
  <si>
    <t>3M Post It Notes</t>
  </si>
  <si>
    <t>3' x 3"</t>
  </si>
  <si>
    <t>1.5"x 2"</t>
  </si>
  <si>
    <t>Side Spiral Binding Book</t>
  </si>
  <si>
    <t>A4   Top Spiral Book</t>
  </si>
  <si>
    <t xml:space="preserve">A5 Top Spiral Shorthand Book </t>
  </si>
  <si>
    <t>Photocopy Paper</t>
  </si>
  <si>
    <t>Paper Supplies</t>
  </si>
  <si>
    <t>2 hole Punch</t>
  </si>
  <si>
    <t>Erasers</t>
  </si>
  <si>
    <t>Scissors</t>
  </si>
  <si>
    <t>big,small</t>
  </si>
  <si>
    <t>Stapler</t>
  </si>
  <si>
    <t>Staple Pins No 10</t>
  </si>
  <si>
    <t>Uniball Correction Pens</t>
  </si>
  <si>
    <t xml:space="preserve"> Rubberbands</t>
  </si>
  <si>
    <t xml:space="preserve"> Paper Clips</t>
  </si>
  <si>
    <t>Double /Binder Clips</t>
  </si>
  <si>
    <t>Brown Packing Tape</t>
  </si>
  <si>
    <t>3M Scotch MagicTape</t>
  </si>
  <si>
    <t>Glue Stick</t>
  </si>
  <si>
    <t>Visiting card leaves</t>
  </si>
  <si>
    <t>Secreterial Supplies and Adhesives</t>
  </si>
  <si>
    <t>black,blue,red,green</t>
  </si>
  <si>
    <t>Fine</t>
  </si>
  <si>
    <t>Uniball Gel Pens</t>
  </si>
  <si>
    <t>Avalon Pencils</t>
  </si>
  <si>
    <t>White Board Markers</t>
  </si>
  <si>
    <t>black,blue,red</t>
  </si>
  <si>
    <t>Rotomac</t>
  </si>
  <si>
    <t>Ball Pens</t>
  </si>
  <si>
    <t>Writing Instruments</t>
  </si>
  <si>
    <t>Name</t>
  </si>
  <si>
    <t>QUANTITY</t>
  </si>
  <si>
    <t>COLOUR</t>
  </si>
  <si>
    <t>BRAND</t>
  </si>
  <si>
    <t>SIZE</t>
  </si>
  <si>
    <t>ITEMS</t>
  </si>
  <si>
    <t>(Pl.  fill in the four columns too for the items that you require)</t>
  </si>
  <si>
    <t xml:space="preserve">DEPT: </t>
  </si>
  <si>
    <t>Suppliers List</t>
  </si>
  <si>
    <t>Srl</t>
  </si>
  <si>
    <t>Supplier Account No.</t>
  </si>
  <si>
    <t>Company</t>
  </si>
  <si>
    <t xml:space="preserve">Contact Name </t>
  </si>
  <si>
    <t>Contact Number</t>
  </si>
  <si>
    <t>Mobile</t>
  </si>
  <si>
    <t>Fax</t>
  </si>
  <si>
    <t>E-mail</t>
  </si>
  <si>
    <t>Particulars</t>
  </si>
  <si>
    <t>S1001</t>
  </si>
  <si>
    <t>Jabal Arafah Stationery</t>
  </si>
  <si>
    <t>Mr. Vinod</t>
  </si>
  <si>
    <t>04-3978573</t>
  </si>
  <si>
    <t>04-3978574</t>
  </si>
  <si>
    <t>Stationery</t>
  </si>
  <si>
    <t>S1002</t>
  </si>
  <si>
    <t>Ruler &amp; Pen Stationery</t>
  </si>
  <si>
    <t>Mr. Nayak/Muneer</t>
  </si>
  <si>
    <t>04-3402926</t>
  </si>
  <si>
    <t>04-3402927</t>
  </si>
  <si>
    <t>Wasim</t>
  </si>
  <si>
    <t>055-9904102</t>
  </si>
  <si>
    <t>S1003</t>
  </si>
  <si>
    <t>Majestic Printing Press</t>
  </si>
  <si>
    <t>Mr. Paul/bobby</t>
  </si>
  <si>
    <t>06-5434387</t>
  </si>
  <si>
    <t>06-5422850</t>
  </si>
  <si>
    <t>Printing</t>
  </si>
  <si>
    <t>S1004</t>
  </si>
  <si>
    <t>Mr. Vijay</t>
  </si>
  <si>
    <t>04-3514439</t>
  </si>
  <si>
    <t>04-3514434</t>
  </si>
  <si>
    <t>Computer - Hardware &amp; Software</t>
  </si>
  <si>
    <t>S1005</t>
  </si>
  <si>
    <t>Mr. Zishan-Ul-Haque</t>
  </si>
  <si>
    <t>04-7029122</t>
  </si>
  <si>
    <t>04-2821611</t>
  </si>
  <si>
    <t>04-2826700</t>
  </si>
  <si>
    <t>S1006</t>
  </si>
  <si>
    <t>Mr. Muhammad</t>
  </si>
  <si>
    <t>04-2296853</t>
  </si>
  <si>
    <t>04-2296852</t>
  </si>
  <si>
    <t>Rent a Car</t>
  </si>
  <si>
    <t>S1007</t>
  </si>
  <si>
    <t>TOBS - Tally</t>
  </si>
  <si>
    <t>Mr. Samsung</t>
  </si>
  <si>
    <t>04-2978983</t>
  </si>
  <si>
    <t>04-2978791</t>
  </si>
  <si>
    <t>Tally Software</t>
  </si>
  <si>
    <t>Mr. Atul</t>
  </si>
  <si>
    <t>Mr. Venkat</t>
  </si>
  <si>
    <t>Mr.Faris</t>
  </si>
  <si>
    <t>Tally customer care</t>
  </si>
  <si>
    <t>S1008</t>
  </si>
  <si>
    <t>Green Island Electronics</t>
  </si>
  <si>
    <t>Mr. Thomas</t>
  </si>
  <si>
    <t>04-2280560</t>
  </si>
  <si>
    <t>04-2280561</t>
  </si>
  <si>
    <t>AMC - Printers,Fax,Photocopier &amp; PBX Telephonic System</t>
  </si>
  <si>
    <t>Mr. Jay Krishnan</t>
  </si>
  <si>
    <t>S1009</t>
  </si>
  <si>
    <t>T. Choithram &amp; Sons</t>
  </si>
  <si>
    <t>Mr. Mahmood</t>
  </si>
  <si>
    <t>Food Supplies</t>
  </si>
  <si>
    <t>S1010</t>
  </si>
  <si>
    <t>Alliance Insurance</t>
  </si>
  <si>
    <t>Mr. Mohammed Ali</t>
  </si>
  <si>
    <t>04-3516066</t>
  </si>
  <si>
    <t>04-3516055</t>
  </si>
  <si>
    <t>Office &amp; Vehicle Insurance</t>
  </si>
  <si>
    <t>04-3516070</t>
  </si>
  <si>
    <t>Mr.Abbas</t>
  </si>
  <si>
    <t>04-6051137</t>
  </si>
  <si>
    <t>Accounts Statement</t>
  </si>
  <si>
    <t>S1011</t>
  </si>
  <si>
    <t>Mr. Sunil</t>
  </si>
  <si>
    <t>04-3354439</t>
  </si>
  <si>
    <t>04-3354490</t>
  </si>
  <si>
    <t>Air Ticket</t>
  </si>
  <si>
    <t>S1012.</t>
  </si>
  <si>
    <t>Ms.Pinal Gandi</t>
  </si>
  <si>
    <t>04-3968888</t>
  </si>
  <si>
    <t>S1013</t>
  </si>
  <si>
    <t xml:space="preserve">Hussain Car Seats </t>
  </si>
  <si>
    <t>Mr. Ali</t>
  </si>
  <si>
    <t>04-2278177</t>
  </si>
  <si>
    <t>04-2275594</t>
  </si>
  <si>
    <t>Carpets</t>
  </si>
  <si>
    <t>04-2212551</t>
  </si>
  <si>
    <t>S1014</t>
  </si>
  <si>
    <t>Digital World</t>
  </si>
  <si>
    <t>Mr. Godwin / Roshan</t>
  </si>
  <si>
    <t>04-3972223</t>
  </si>
  <si>
    <t>04-3972231</t>
  </si>
  <si>
    <t>Manual Printing</t>
  </si>
  <si>
    <t>S1015</t>
  </si>
  <si>
    <t>Axa Insurance</t>
  </si>
  <si>
    <t>Ms. Geetha Shankar</t>
  </si>
  <si>
    <t>04-3433735, 3150227</t>
  </si>
  <si>
    <t>04-3430849</t>
  </si>
  <si>
    <t>Medical Insurance</t>
  </si>
  <si>
    <t>Shabnam Nathani</t>
  </si>
  <si>
    <t>04-4294062</t>
  </si>
  <si>
    <t>Jennifer</t>
  </si>
  <si>
    <t>04-4294061</t>
  </si>
  <si>
    <t>Ashraf Lakhani</t>
  </si>
  <si>
    <t>04-4294063</t>
  </si>
  <si>
    <t>04-4293939</t>
  </si>
  <si>
    <t>04-3436161</t>
  </si>
  <si>
    <t>Madhu</t>
  </si>
  <si>
    <t>04-3243434</t>
  </si>
  <si>
    <t>050-6529545</t>
  </si>
  <si>
    <t>Payments</t>
  </si>
  <si>
    <t>04-3150235</t>
  </si>
  <si>
    <t>Mr.James</t>
  </si>
  <si>
    <t>04-3150241</t>
  </si>
  <si>
    <t>050-6240249</t>
  </si>
  <si>
    <t>Account Manager(Wafi Center)</t>
  </si>
  <si>
    <t>james.johnson@axa-gulf.com</t>
  </si>
  <si>
    <t>Brijesh</t>
  </si>
  <si>
    <t>04-3150168</t>
  </si>
  <si>
    <t>Board</t>
  </si>
  <si>
    <t>S1016</t>
  </si>
  <si>
    <t>Mr. Rajan</t>
  </si>
  <si>
    <t>04-3671002</t>
  </si>
  <si>
    <t>04-3672501</t>
  </si>
  <si>
    <t>S1017</t>
  </si>
  <si>
    <t>Kulwinder</t>
  </si>
  <si>
    <t>Mr. Kulwinder</t>
  </si>
  <si>
    <t>Carpentary work</t>
  </si>
  <si>
    <t>S1018</t>
  </si>
  <si>
    <t>Kennah Cleaning Services</t>
  </si>
  <si>
    <t>Mr. Benny Thomas</t>
  </si>
  <si>
    <t>04-3316393</t>
  </si>
  <si>
    <t>04-3314950</t>
  </si>
  <si>
    <t>Carpet Cleaning</t>
  </si>
  <si>
    <t>S1019</t>
  </si>
  <si>
    <t>Eros</t>
  </si>
  <si>
    <t>Mr. Sanjay</t>
  </si>
  <si>
    <t>04-2665616</t>
  </si>
  <si>
    <t>04-2660745</t>
  </si>
  <si>
    <t>Projector Purchasing</t>
  </si>
  <si>
    <t>S1020</t>
  </si>
  <si>
    <t>TNT</t>
  </si>
  <si>
    <t>Mr. Sami Jaraman</t>
  </si>
  <si>
    <t>04-2109630</t>
  </si>
  <si>
    <t>Courier Service</t>
  </si>
  <si>
    <t>Ms.Seena</t>
  </si>
  <si>
    <t>04-2109556</t>
  </si>
  <si>
    <t>Account Receivable</t>
  </si>
  <si>
    <t>04-2955519</t>
  </si>
  <si>
    <t>S1021</t>
  </si>
  <si>
    <t>Safe Data</t>
  </si>
  <si>
    <t>Mr. V A Pradeep</t>
  </si>
  <si>
    <t>04-3311991 ext - 203</t>
  </si>
  <si>
    <t>04-3311881</t>
  </si>
  <si>
    <t>Computer Hardware Purchase</t>
  </si>
  <si>
    <t>S1022</t>
  </si>
  <si>
    <t>Aramex</t>
  </si>
  <si>
    <t>Mr.Abedi</t>
  </si>
  <si>
    <t>04-2118330</t>
  </si>
  <si>
    <t>04-2865050</t>
  </si>
  <si>
    <t>mohammadali.abedi@aramex.com</t>
  </si>
  <si>
    <t>S1023</t>
  </si>
  <si>
    <t>Riyaz</t>
  </si>
  <si>
    <t>Mr. Riyaz</t>
  </si>
  <si>
    <t>Private carlift for computer pickup</t>
  </si>
  <si>
    <t>S1024</t>
  </si>
  <si>
    <t>Reva Trading</t>
  </si>
  <si>
    <t>Mr. Jassi</t>
  </si>
  <si>
    <t>04-3592871</t>
  </si>
  <si>
    <t>Local hardware Purchasing</t>
  </si>
  <si>
    <t>S1025</t>
  </si>
  <si>
    <t>Miss. Murija</t>
  </si>
  <si>
    <t>04-3966999</t>
  </si>
  <si>
    <t xml:space="preserve"> </t>
  </si>
  <si>
    <t>Achutan / Parinick</t>
  </si>
  <si>
    <t>S1026</t>
  </si>
  <si>
    <t>CERTIPORT</t>
  </si>
  <si>
    <t>S1027</t>
  </si>
  <si>
    <t>04-3539914</t>
  </si>
  <si>
    <t>04-3539913</t>
  </si>
  <si>
    <t>CD+R/W, CD Labels</t>
  </si>
  <si>
    <t>S1028</t>
  </si>
  <si>
    <t>Nazir</t>
  </si>
  <si>
    <t>04-2297339</t>
  </si>
  <si>
    <t>medical test documents typing</t>
  </si>
  <si>
    <t>S1029</t>
  </si>
  <si>
    <t>04-2215555/800900</t>
  </si>
  <si>
    <t>S1030</t>
  </si>
  <si>
    <t>Modern typiing</t>
  </si>
  <si>
    <t>Majid</t>
  </si>
  <si>
    <t>04-3591520</t>
  </si>
  <si>
    <t>S1031</t>
  </si>
  <si>
    <t>Mohammed Ali</t>
  </si>
  <si>
    <t>Fire insurance, motor insurance &amp; computer insurance</t>
  </si>
  <si>
    <t>S1032</t>
  </si>
  <si>
    <t xml:space="preserve">CBD </t>
  </si>
  <si>
    <t>04-2289000</t>
  </si>
  <si>
    <t>S1033</t>
  </si>
  <si>
    <t>S1034</t>
  </si>
  <si>
    <t>Vijay</t>
  </si>
  <si>
    <t>04-3595010</t>
  </si>
  <si>
    <t>04-3595020</t>
  </si>
  <si>
    <t>PC/Laptops</t>
  </si>
  <si>
    <t>S1035</t>
  </si>
  <si>
    <t>Copier Range Trading Est.</t>
  </si>
  <si>
    <t>Masood</t>
  </si>
  <si>
    <t>04-2715081</t>
  </si>
  <si>
    <t>04-2715082</t>
  </si>
  <si>
    <t>AMC Photocopier/Printers/FAX</t>
  </si>
  <si>
    <t>Naeem</t>
  </si>
  <si>
    <t>S1036</t>
  </si>
  <si>
    <t>Blaze Trading</t>
  </si>
  <si>
    <t>Ritu Raj</t>
  </si>
  <si>
    <t>04-3384414</t>
  </si>
  <si>
    <t>04-3384415</t>
  </si>
  <si>
    <t>Certificates, Red Boarder Sheet</t>
  </si>
  <si>
    <t>S1037</t>
  </si>
  <si>
    <t>Farook Stationery</t>
  </si>
  <si>
    <t>Hameed</t>
  </si>
  <si>
    <t>04-3521997</t>
  </si>
  <si>
    <t>04-3524557</t>
  </si>
  <si>
    <t>Flip Chart/Stand and stationery</t>
  </si>
  <si>
    <t>S1038</t>
  </si>
  <si>
    <t>04-3352225</t>
  </si>
  <si>
    <t>04-3362818</t>
  </si>
  <si>
    <t>S1039</t>
  </si>
  <si>
    <t>Rizwan/Sayeed</t>
  </si>
  <si>
    <t>04-2298226</t>
  </si>
  <si>
    <t>04-2298227</t>
  </si>
  <si>
    <t>S1040</t>
  </si>
  <si>
    <t>Zenith Technology Co</t>
  </si>
  <si>
    <t>04-3687463</t>
  </si>
  <si>
    <t>04-3687464</t>
  </si>
  <si>
    <t>CD-R, CD Labels</t>
  </si>
  <si>
    <t>Shop No.:BAG01-14, Dragon(China) Mart, Dubai</t>
  </si>
  <si>
    <t>S1041</t>
  </si>
  <si>
    <t>Crown Star Stationery Equipment</t>
  </si>
  <si>
    <t>04-3525750</t>
  </si>
  <si>
    <t>04-3525753</t>
  </si>
  <si>
    <t>Treasury Tags</t>
  </si>
  <si>
    <t>S1042</t>
  </si>
  <si>
    <t>Office Mart</t>
  </si>
  <si>
    <t>04-3359929</t>
  </si>
  <si>
    <t>S1043</t>
  </si>
  <si>
    <t>Prem Nath</t>
  </si>
  <si>
    <t>04-3933745</t>
  </si>
  <si>
    <t>ITEM LIST</t>
  </si>
  <si>
    <t>Item Code.</t>
  </si>
  <si>
    <t>CLASSIFICATION</t>
  </si>
  <si>
    <t>SPECS</t>
  </si>
  <si>
    <t>UNIT OF MEASUREMENT</t>
  </si>
  <si>
    <t>REQUESTED BY</t>
  </si>
  <si>
    <t>SUPPLIER</t>
  </si>
  <si>
    <t>QTY</t>
  </si>
  <si>
    <t>RATE</t>
  </si>
  <si>
    <t>AMOUNT</t>
  </si>
  <si>
    <t>CD-R/W Spindle</t>
  </si>
  <si>
    <t>100 pcs/Spindle</t>
  </si>
  <si>
    <t>Operations</t>
  </si>
  <si>
    <t>Ruler &amp; Pen</t>
  </si>
  <si>
    <t>DVD+R Imation</t>
  </si>
  <si>
    <t>Nos</t>
  </si>
  <si>
    <t>Administration</t>
  </si>
  <si>
    <t>DVD+R(8.5GB) imation</t>
  </si>
  <si>
    <t>CD-R/W Label Avery Brand</t>
  </si>
  <si>
    <t>Box</t>
  </si>
  <si>
    <t>CD Label Sticker</t>
  </si>
  <si>
    <t>CD-R/W Covers</t>
  </si>
  <si>
    <t>100/per Pouch</t>
  </si>
  <si>
    <t>Laser Label Avery</t>
  </si>
  <si>
    <t>Pencils-Faber Castell/Staedtler</t>
  </si>
  <si>
    <t>12 pcs/Pkt</t>
  </si>
  <si>
    <t>Ballpen</t>
  </si>
  <si>
    <t>Gell Pens Uniball</t>
  </si>
  <si>
    <t>Marker Pen</t>
  </si>
  <si>
    <t>Highlighters</t>
  </si>
  <si>
    <t>Correction Pen</t>
  </si>
  <si>
    <t>Paper Clips-small</t>
  </si>
  <si>
    <t>50 pcs/Pkt</t>
  </si>
  <si>
    <t>Paper Clips-medium</t>
  </si>
  <si>
    <t>Binding Clips-small 15mm</t>
  </si>
  <si>
    <t>Binding Clips-small 19mm/(3/4")</t>
  </si>
  <si>
    <t>Binding Clips-small 25mm/1"</t>
  </si>
  <si>
    <t>Binding Clips-medium 32mm/1-1/4"</t>
  </si>
  <si>
    <t>Stapler Pins-small</t>
  </si>
  <si>
    <t>1000/Pkt</t>
  </si>
  <si>
    <t>Stapler Pins-medium</t>
  </si>
  <si>
    <t>Post It Stickers-small 3 1.5×2</t>
  </si>
  <si>
    <t>100/Pkt</t>
  </si>
  <si>
    <t>Post It Stickers-medium 3×3 mm</t>
  </si>
  <si>
    <t>Writing Pad-small</t>
  </si>
  <si>
    <t>Writing Pad-large</t>
  </si>
  <si>
    <t>Note Book-A5 size</t>
  </si>
  <si>
    <t>Photo Copier Paper A4 Size</t>
  </si>
  <si>
    <t>500/Pkt</t>
  </si>
  <si>
    <t>Envelope A2 Size</t>
  </si>
  <si>
    <t>Envelope A4 White</t>
  </si>
  <si>
    <t>Box Files</t>
  </si>
  <si>
    <t>Flat Files</t>
  </si>
  <si>
    <t>Rubberband</t>
  </si>
  <si>
    <t>Pkt</t>
  </si>
  <si>
    <t>Treasury Tags 305mm</t>
  </si>
  <si>
    <t>100 Tags/Box</t>
  </si>
  <si>
    <t>Printer Tonner(Receiption) HP LaserJet 92A C4092A</t>
  </si>
  <si>
    <t>Printer Tonner(Office) HP LaserJet 92298A</t>
  </si>
  <si>
    <t>Printer Tonner(Accounts) HP LaserJet C3906A</t>
  </si>
  <si>
    <t>Tonner-Fax Machine</t>
  </si>
  <si>
    <t>Tonner-Photocopier Toshiba 2050</t>
  </si>
  <si>
    <t>Receipts Books A5 size</t>
  </si>
  <si>
    <t>50/Book</t>
  </si>
  <si>
    <t>Invoice sheets</t>
  </si>
  <si>
    <t>Certificates</t>
  </si>
  <si>
    <t>Red Border sheets</t>
  </si>
  <si>
    <t>Mouse Pads (Square)</t>
  </si>
  <si>
    <t>Mouse Pads (Round)</t>
  </si>
  <si>
    <t>Business Card</t>
  </si>
  <si>
    <t>100/Box</t>
  </si>
  <si>
    <t>Business card Wallet</t>
  </si>
  <si>
    <t>Manual Covers A4 Size</t>
  </si>
  <si>
    <t>Manual Covers (Front &amp; Back)</t>
  </si>
  <si>
    <t>Sticker Special Paper</t>
  </si>
  <si>
    <t>Tent cards</t>
  </si>
  <si>
    <t>Letter Heads</t>
  </si>
  <si>
    <t>Envelopes 12.75"*9" Two colour printing</t>
  </si>
  <si>
    <t>Envelopes A4 size</t>
  </si>
  <si>
    <t>Envelopes A5 size</t>
  </si>
  <si>
    <t>Crown Star Stationery</t>
  </si>
  <si>
    <t>Cartons</t>
  </si>
  <si>
    <t>DVD-R 8.5 GB</t>
  </si>
  <si>
    <t>Durable Office Supplies</t>
  </si>
  <si>
    <t>Pocket Jotter</t>
  </si>
  <si>
    <t>Gel Pen Impact UNIBALL 1.0mm</t>
  </si>
  <si>
    <t>Emirates Trading Est.</t>
  </si>
  <si>
    <t>Post It Stickers-small 5×3 mm</t>
  </si>
  <si>
    <t>HP 5942A Tonner</t>
  </si>
  <si>
    <t>1 Box</t>
  </si>
  <si>
    <t>Cannon iR 1018 Toner</t>
  </si>
  <si>
    <t>1 Pc</t>
  </si>
  <si>
    <t>A3 Size Brown envelope</t>
  </si>
  <si>
    <t>Glue Stick - 15 gm</t>
  </si>
  <si>
    <t>Purchases 2008</t>
  </si>
  <si>
    <t>Sr. No.</t>
  </si>
  <si>
    <t>Item Name</t>
  </si>
  <si>
    <t>Item Code</t>
  </si>
  <si>
    <t xml:space="preserve">Suppleir Name </t>
  </si>
  <si>
    <t>Supplier Code</t>
  </si>
  <si>
    <t>Invoice No.</t>
  </si>
  <si>
    <t>Invoice Date</t>
  </si>
  <si>
    <t>Qty</t>
  </si>
  <si>
    <t>Rate</t>
  </si>
  <si>
    <t>Amount</t>
  </si>
  <si>
    <t>CD+R/W</t>
  </si>
  <si>
    <t>CD Label</t>
  </si>
  <si>
    <t>CD Covers</t>
  </si>
  <si>
    <t>Reynolds Pen</t>
  </si>
  <si>
    <t>Pencil HB 222 AMEST</t>
  </si>
  <si>
    <t>Paper Clips 233</t>
  </si>
  <si>
    <t>11`</t>
  </si>
  <si>
    <t>Binder Clips 25mm</t>
  </si>
  <si>
    <t>Binder Clips 19mm</t>
  </si>
  <si>
    <t>Gel Pen Impact UNI MED</t>
  </si>
  <si>
    <t>Staple Remover REXEL</t>
  </si>
  <si>
    <t>Paper Cube Holder OME</t>
  </si>
  <si>
    <t>HP C4836 (11) CYAN</t>
  </si>
  <si>
    <t>HP C4837 (11) MAGENTA</t>
  </si>
  <si>
    <t>HP C4838 (11) YELLOW</t>
  </si>
  <si>
    <t>HP C4844 (10) BK</t>
  </si>
  <si>
    <t>Red Boarder Sheet</t>
  </si>
  <si>
    <t>Flip Chart Stand</t>
  </si>
  <si>
    <t>9.93% Discount</t>
  </si>
  <si>
    <t>Post it Stickers 3*3</t>
  </si>
  <si>
    <t>Post it Stickers 1.5*2</t>
  </si>
  <si>
    <t>White Board Marker</t>
  </si>
  <si>
    <t>Uniball Eye Fine Roller Pen</t>
  </si>
  <si>
    <t>Artline Marker</t>
  </si>
  <si>
    <t>Discount Policy &gt;250 upto 500 = 5% &amp; &gt; 500 = 10%</t>
  </si>
  <si>
    <t>HB Pencil w?eraser</t>
  </si>
  <si>
    <t>Highlighter</t>
  </si>
  <si>
    <t>Writing Pads</t>
  </si>
  <si>
    <t>5.17% Discount</t>
  </si>
  <si>
    <t>Flip Chart Pad</t>
  </si>
  <si>
    <t>CD-R+W</t>
  </si>
  <si>
    <t>4.89% Discount</t>
  </si>
  <si>
    <t>No Discount</t>
  </si>
  <si>
    <t>Tonner HP C92298A</t>
  </si>
  <si>
    <t>Tape</t>
  </si>
  <si>
    <t>Al Fahidi Stationery Centre</t>
  </si>
  <si>
    <t>Glu stick</t>
  </si>
  <si>
    <t>Envelopes 13" * 9.5"</t>
  </si>
  <si>
    <t>A4 Size Photocopier paper</t>
  </si>
  <si>
    <t>Marker</t>
  </si>
  <si>
    <t>HP C4092A Toner</t>
  </si>
  <si>
    <t>Pencil Faber Castle</t>
  </si>
  <si>
    <t>Uniball Pen UB-157-Blue</t>
  </si>
  <si>
    <t>Tent Cards</t>
  </si>
  <si>
    <t>17.5" * 14.5" Envelopes - Brown</t>
  </si>
  <si>
    <t>15" * 12" Envelopes - Brown</t>
  </si>
  <si>
    <t>HP 92298A Toner</t>
  </si>
  <si>
    <t>CD-R</t>
  </si>
  <si>
    <t>CD-Label</t>
  </si>
  <si>
    <t>Cello Fine Grip Ball Pen</t>
  </si>
  <si>
    <t>Manual Covers</t>
  </si>
  <si>
    <t>Pencil - AMEST</t>
  </si>
  <si>
    <t>Rubber Band</t>
  </si>
  <si>
    <t>Duster</t>
  </si>
  <si>
    <t>Note Book</t>
  </si>
  <si>
    <t>Board Marker</t>
  </si>
  <si>
    <t>Treasury Tags 229mm</t>
  </si>
  <si>
    <t>Photo Copier Paper A4 Size NCR</t>
  </si>
  <si>
    <t>HP 4092A Toner</t>
  </si>
  <si>
    <t>Cartoons</t>
  </si>
  <si>
    <t>Mouse Pad Square</t>
  </si>
  <si>
    <t>Binder Clips 15mm</t>
  </si>
  <si>
    <t>CD-R Covers</t>
  </si>
  <si>
    <t>12 each</t>
  </si>
  <si>
    <t>Post it Stickers 5*3</t>
  </si>
  <si>
    <t>Paper Clips 233 SAX</t>
  </si>
  <si>
    <t>Travel Wallet with looped</t>
  </si>
  <si>
    <t>Calculator - Casio</t>
  </si>
  <si>
    <t>Stapler PIN # 10</t>
  </si>
  <si>
    <t>SIGN HERE Sticker</t>
  </si>
  <si>
    <t>CD Labels</t>
  </si>
  <si>
    <t>Post It 3*3</t>
  </si>
  <si>
    <t>Uniball Pen UB-157-Orange</t>
  </si>
  <si>
    <t>DVD-R 4.7 GB blank</t>
  </si>
  <si>
    <t>Uniball Pen UB-157-Green</t>
  </si>
  <si>
    <t>Rexel Staples # 56</t>
  </si>
  <si>
    <t>Executrain Envelopes A4 size</t>
  </si>
  <si>
    <t>Executrain Envelopes A5 size</t>
  </si>
  <si>
    <t>HP C7115A Toner</t>
  </si>
  <si>
    <t>CD-Covers</t>
  </si>
  <si>
    <t>Leather Mouse Pads</t>
  </si>
  <si>
    <t>Uniball Pen 157 - BLUE</t>
  </si>
  <si>
    <t>Executrain Letter Heads</t>
  </si>
  <si>
    <t>Post it Pad 3*5</t>
  </si>
  <si>
    <t>Executrain A4 size Envelopes</t>
  </si>
  <si>
    <t>Executrain Cash/Cheque Receipt Books</t>
  </si>
  <si>
    <t>Crown Tower Trading</t>
  </si>
  <si>
    <t>Photo Copier Paper A4 Size Supreme</t>
  </si>
  <si>
    <t>HP Q5942A Tonner</t>
  </si>
  <si>
    <t>04-3383551</t>
  </si>
  <si>
    <t>04-3385402</t>
  </si>
  <si>
    <t>04-3385410</t>
  </si>
  <si>
    <t>04-3385407</t>
  </si>
  <si>
    <t>04-3385404</t>
  </si>
  <si>
    <t>04-3383850</t>
  </si>
  <si>
    <t>04-3383448</t>
  </si>
  <si>
    <t>04-3385409</t>
  </si>
  <si>
    <t>04-3385403</t>
  </si>
  <si>
    <t>04-3383852</t>
  </si>
  <si>
    <t>04-3383550</t>
  </si>
  <si>
    <t>04-3385408</t>
  </si>
  <si>
    <t>04-3385401</t>
  </si>
  <si>
    <t>04-3385406</t>
  </si>
  <si>
    <t>04-3385405</t>
  </si>
  <si>
    <t>314184124-05</t>
  </si>
  <si>
    <t>440151527-00</t>
  </si>
  <si>
    <t>441145114-04</t>
  </si>
  <si>
    <t xml:space="preserve"> Stationary Request Form -  AUGUST  2008</t>
  </si>
</sst>
</file>

<file path=xl/styles.xml><?xml version="1.0" encoding="utf-8"?>
<styleSheet xmlns="http://schemas.openxmlformats.org/spreadsheetml/2006/main">
  <fonts count="20">
    <font>
      <sz val="10"/>
      <name val="Arial"/>
      <family val="2"/>
    </font>
    <font>
      <sz val="10"/>
      <name val="Comic Sans MS"/>
      <family val="4"/>
    </font>
    <font>
      <b/>
      <sz val="10"/>
      <name val="Comic Sans MS"/>
      <family val="4"/>
    </font>
    <font>
      <b/>
      <sz val="14"/>
      <name val="Comic Sans MS"/>
      <family val="4"/>
    </font>
    <font>
      <b/>
      <sz val="12"/>
      <name val="Comic Sans MS"/>
      <family val="4"/>
    </font>
    <font>
      <sz val="10"/>
      <name val="Arial"/>
      <family val="2"/>
    </font>
    <font>
      <sz val="10"/>
      <name val="Arial"/>
    </font>
    <font>
      <b/>
      <sz val="20"/>
      <name val="Trebuchet MS"/>
      <family val="2"/>
    </font>
    <font>
      <b/>
      <sz val="10"/>
      <color theme="0"/>
      <name val="Trebuchet MS"/>
      <family val="2"/>
    </font>
    <font>
      <b/>
      <sz val="12"/>
      <color theme="0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abic Transparent"/>
      <charset val="178"/>
    </font>
    <font>
      <sz val="10"/>
      <color rgb="FFFF0000"/>
      <name val="Arabic Transparent"/>
      <charset val="178"/>
    </font>
    <font>
      <b/>
      <sz val="18"/>
      <name val="Trebuchet MS"/>
      <family val="2"/>
    </font>
    <font>
      <sz val="16"/>
      <name val="Arial"/>
      <family val="2"/>
    </font>
    <font>
      <b/>
      <sz val="10"/>
      <color theme="0"/>
      <name val="Comic Sans MS"/>
      <family val="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4" fillId="0" borderId="0"/>
  </cellStyleXfs>
  <cellXfs count="1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3" fillId="0" borderId="6" xfId="0" applyFont="1" applyBorder="1"/>
    <xf numFmtId="0" fontId="0" fillId="0" borderId="4" xfId="0" applyBorder="1"/>
    <xf numFmtId="0" fontId="0" fillId="0" borderId="1" xfId="0" applyBorder="1"/>
    <xf numFmtId="0" fontId="1" fillId="0" borderId="5" xfId="0" applyFont="1" applyBorder="1"/>
    <xf numFmtId="0" fontId="2" fillId="0" borderId="0" xfId="0" applyFont="1"/>
    <xf numFmtId="0" fontId="4" fillId="0" borderId="0" xfId="0" applyFont="1"/>
    <xf numFmtId="0" fontId="3" fillId="0" borderId="13" xfId="0" applyFont="1" applyBorder="1"/>
    <xf numFmtId="0" fontId="3" fillId="0" borderId="14" xfId="0" applyFont="1" applyBorder="1"/>
    <xf numFmtId="0" fontId="7" fillId="0" borderId="0" xfId="1" applyFont="1" applyFill="1" applyAlignment="1">
      <alignment horizontal="center"/>
    </xf>
    <xf numFmtId="0" fontId="6" fillId="0" borderId="0" xfId="1"/>
    <xf numFmtId="0" fontId="8" fillId="2" borderId="15" xfId="1" applyFont="1" applyFill="1" applyBorder="1" applyAlignment="1">
      <alignment horizontal="center"/>
    </xf>
    <xf numFmtId="0" fontId="8" fillId="2" borderId="16" xfId="1" applyFont="1" applyFill="1" applyBorder="1" applyAlignment="1">
      <alignment horizontal="center" wrapText="1"/>
    </xf>
    <xf numFmtId="0" fontId="8" fillId="2" borderId="17" xfId="1" applyFont="1" applyFill="1" applyBorder="1"/>
    <xf numFmtId="0" fontId="8" fillId="2" borderId="17" xfId="1" applyFont="1" applyFill="1" applyBorder="1" applyAlignment="1">
      <alignment horizontal="left"/>
    </xf>
    <xf numFmtId="0" fontId="8" fillId="2" borderId="18" xfId="1" applyFont="1" applyFill="1" applyBorder="1"/>
    <xf numFmtId="0" fontId="8" fillId="2" borderId="19" xfId="1" applyFont="1" applyFill="1" applyBorder="1"/>
    <xf numFmtId="0" fontId="9" fillId="0" borderId="0" xfId="1" applyFont="1"/>
    <xf numFmtId="0" fontId="10" fillId="0" borderId="20" xfId="1" applyFont="1" applyBorder="1" applyAlignment="1">
      <alignment horizontal="center"/>
    </xf>
    <xf numFmtId="0" fontId="10" fillId="0" borderId="21" xfId="1" applyFont="1" applyBorder="1" applyAlignment="1">
      <alignment horizontal="center"/>
    </xf>
    <xf numFmtId="0" fontId="10" fillId="0" borderId="22" xfId="1" applyFont="1" applyBorder="1"/>
    <xf numFmtId="0" fontId="10" fillId="0" borderId="22" xfId="1" applyFont="1" applyBorder="1" applyAlignment="1">
      <alignment horizontal="left"/>
    </xf>
    <xf numFmtId="0" fontId="10" fillId="0" borderId="22" xfId="1" quotePrefix="1" applyFont="1" applyBorder="1"/>
    <xf numFmtId="0" fontId="10" fillId="0" borderId="22" xfId="1" quotePrefix="1" applyFont="1" applyBorder="1" applyAlignment="1">
      <alignment horizontal="left"/>
    </xf>
    <xf numFmtId="0" fontId="10" fillId="0" borderId="23" xfId="1" quotePrefix="1" applyFont="1" applyBorder="1"/>
    <xf numFmtId="0" fontId="10" fillId="0" borderId="24" xfId="1" applyFont="1" applyBorder="1"/>
    <xf numFmtId="0" fontId="10" fillId="0" borderId="25" xfId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10" fillId="0" borderId="1" xfId="1" applyFont="1" applyBorder="1"/>
    <xf numFmtId="0" fontId="11" fillId="0" borderId="1" xfId="1" applyFont="1" applyBorder="1" applyAlignment="1">
      <alignment horizontal="left"/>
    </xf>
    <xf numFmtId="0" fontId="10" fillId="0" borderId="1" xfId="1" quotePrefix="1" applyFont="1" applyBorder="1"/>
    <xf numFmtId="0" fontId="10" fillId="0" borderId="1" xfId="1" applyFont="1" applyBorder="1" applyAlignment="1">
      <alignment horizontal="left"/>
    </xf>
    <xf numFmtId="0" fontId="10" fillId="0" borderId="4" xfId="1" quotePrefix="1" applyFont="1" applyBorder="1"/>
    <xf numFmtId="0" fontId="10" fillId="0" borderId="26" xfId="1" applyFont="1" applyBorder="1"/>
    <xf numFmtId="0" fontId="11" fillId="0" borderId="1" xfId="1" applyFont="1" applyBorder="1"/>
    <xf numFmtId="0" fontId="10" fillId="0" borderId="1" xfId="1" quotePrefix="1" applyFont="1" applyBorder="1" applyAlignment="1">
      <alignment horizontal="left"/>
    </xf>
    <xf numFmtId="0" fontId="10" fillId="0" borderId="4" xfId="1" applyFont="1" applyBorder="1" applyAlignment="1">
      <alignment horizontal="left"/>
    </xf>
    <xf numFmtId="0" fontId="10" fillId="0" borderId="1" xfId="1" applyFont="1" applyFill="1" applyBorder="1" applyAlignment="1">
      <alignment horizontal="left"/>
    </xf>
    <xf numFmtId="0" fontId="10" fillId="0" borderId="4" xfId="1" applyFont="1" applyFill="1" applyBorder="1" applyAlignment="1">
      <alignment horizontal="left"/>
    </xf>
    <xf numFmtId="0" fontId="10" fillId="0" borderId="26" xfId="1" applyFont="1" applyFill="1" applyBorder="1" applyAlignment="1">
      <alignment horizontal="left"/>
    </xf>
    <xf numFmtId="16" fontId="10" fillId="0" borderId="1" xfId="1" applyNumberFormat="1" applyFont="1" applyBorder="1" applyAlignment="1">
      <alignment horizontal="left"/>
    </xf>
    <xf numFmtId="0" fontId="12" fillId="0" borderId="6" xfId="2" applyFill="1" applyBorder="1" applyAlignment="1" applyProtection="1">
      <alignment horizontal="left"/>
    </xf>
    <xf numFmtId="0" fontId="12" fillId="0" borderId="0" xfId="2" applyFill="1" applyBorder="1" applyAlignment="1" applyProtection="1">
      <alignment horizontal="left"/>
    </xf>
    <xf numFmtId="0" fontId="10" fillId="0" borderId="27" xfId="1" applyFont="1" applyFill="1" applyBorder="1" applyAlignment="1">
      <alignment horizontal="left"/>
    </xf>
    <xf numFmtId="0" fontId="12" fillId="0" borderId="4" xfId="2" applyBorder="1" applyAlignment="1" applyProtection="1">
      <alignment horizontal="left"/>
    </xf>
    <xf numFmtId="0" fontId="10" fillId="0" borderId="10" xfId="1" applyFont="1" applyBorder="1" applyAlignment="1">
      <alignment horizontal="center"/>
    </xf>
    <xf numFmtId="0" fontId="10" fillId="0" borderId="28" xfId="1" applyFont="1" applyBorder="1" applyAlignment="1">
      <alignment horizontal="center"/>
    </xf>
    <xf numFmtId="0" fontId="10" fillId="0" borderId="12" xfId="1" applyFont="1" applyFill="1" applyBorder="1" applyAlignment="1">
      <alignment horizontal="left"/>
    </xf>
    <xf numFmtId="0" fontId="10" fillId="0" borderId="12" xfId="1" applyFont="1" applyBorder="1" applyAlignment="1">
      <alignment horizontal="left"/>
    </xf>
    <xf numFmtId="0" fontId="10" fillId="0" borderId="11" xfId="1" applyFont="1" applyBorder="1" applyAlignment="1">
      <alignment horizontal="left"/>
    </xf>
    <xf numFmtId="0" fontId="10" fillId="0" borderId="29" xfId="1" applyFont="1" applyFill="1" applyBorder="1" applyAlignment="1">
      <alignment horizontal="left"/>
    </xf>
    <xf numFmtId="0" fontId="10" fillId="0" borderId="30" xfId="1" applyFont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0" fontId="5" fillId="0" borderId="0" xfId="3"/>
    <xf numFmtId="0" fontId="11" fillId="0" borderId="27" xfId="1" applyFont="1" applyFill="1" applyBorder="1" applyAlignment="1">
      <alignment horizontal="left"/>
    </xf>
    <xf numFmtId="0" fontId="6" fillId="0" borderId="1" xfId="1" applyBorder="1" applyAlignment="1">
      <alignment horizontal="left"/>
    </xf>
    <xf numFmtId="0" fontId="6" fillId="0" borderId="1" xfId="1" applyBorder="1" applyAlignment="1">
      <alignment horizontal="center"/>
    </xf>
    <xf numFmtId="0" fontId="11" fillId="0" borderId="1" xfId="1" applyFont="1" applyFill="1" applyBorder="1" applyAlignment="1">
      <alignment horizontal="left"/>
    </xf>
    <xf numFmtId="0" fontId="13" fillId="0" borderId="1" xfId="1" applyFont="1" applyBorder="1" applyAlignment="1">
      <alignment horizontal="left"/>
    </xf>
    <xf numFmtId="0" fontId="6" fillId="0" borderId="1" xfId="1" applyBorder="1"/>
    <xf numFmtId="0" fontId="10" fillId="0" borderId="1" xfId="1" applyFont="1" applyFill="1" applyBorder="1"/>
    <xf numFmtId="0" fontId="5" fillId="0" borderId="1" xfId="1" applyFont="1" applyBorder="1" applyAlignment="1">
      <alignment horizontal="left"/>
    </xf>
    <xf numFmtId="0" fontId="6" fillId="0" borderId="0" xfId="1" applyAlignment="1">
      <alignment horizontal="center"/>
    </xf>
    <xf numFmtId="0" fontId="6" fillId="0" borderId="0" xfId="1" applyAlignment="1">
      <alignment horizontal="left"/>
    </xf>
    <xf numFmtId="0" fontId="11" fillId="0" borderId="31" xfId="1" applyFont="1" applyBorder="1" applyAlignment="1">
      <alignment horizontal="center"/>
    </xf>
    <xf numFmtId="0" fontId="15" fillId="0" borderId="0" xfId="1" applyFont="1"/>
    <xf numFmtId="0" fontId="8" fillId="2" borderId="1" xfId="1" applyFont="1" applyFill="1" applyBorder="1" applyAlignment="1">
      <alignment horizontal="left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0" fontId="8" fillId="2" borderId="1" xfId="1" applyFont="1" applyFill="1" applyBorder="1" applyAlignment="1"/>
    <xf numFmtId="0" fontId="11" fillId="0" borderId="0" xfId="1" applyFont="1"/>
    <xf numFmtId="0" fontId="15" fillId="0" borderId="1" xfId="1" applyFont="1" applyBorder="1"/>
    <xf numFmtId="0" fontId="16" fillId="2" borderId="1" xfId="1" applyFont="1" applyFill="1" applyBorder="1"/>
    <xf numFmtId="0" fontId="15" fillId="2" borderId="1" xfId="1" applyFont="1" applyFill="1" applyBorder="1"/>
    <xf numFmtId="0" fontId="10" fillId="0" borderId="0" xfId="1" applyFont="1" applyAlignment="1">
      <alignment horizontal="left"/>
    </xf>
    <xf numFmtId="0" fontId="17" fillId="0" borderId="31" xfId="1" applyFont="1" applyBorder="1" applyAlignment="1">
      <alignment horizontal="center"/>
    </xf>
    <xf numFmtId="0" fontId="8" fillId="2" borderId="1" xfId="1" applyFont="1" applyFill="1" applyBorder="1" applyAlignment="1">
      <alignment horizontal="left" wrapText="1"/>
    </xf>
    <xf numFmtId="0" fontId="8" fillId="2" borderId="1" xfId="1" applyFont="1" applyFill="1" applyBorder="1" applyAlignment="1">
      <alignment horizontal="right" wrapText="1"/>
    </xf>
    <xf numFmtId="2" fontId="8" fillId="2" borderId="1" xfId="1" applyNumberFormat="1" applyFont="1" applyFill="1" applyBorder="1"/>
    <xf numFmtId="15" fontId="10" fillId="0" borderId="1" xfId="1" applyNumberFormat="1" applyFont="1" applyBorder="1" applyAlignment="1">
      <alignment horizontal="right"/>
    </xf>
    <xf numFmtId="2" fontId="15" fillId="0" borderId="1" xfId="1" applyNumberFormat="1" applyFont="1" applyBorder="1"/>
    <xf numFmtId="0" fontId="10" fillId="0" borderId="3" xfId="1" applyFont="1" applyBorder="1" applyAlignment="1">
      <alignment horizontal="left"/>
    </xf>
    <xf numFmtId="0" fontId="10" fillId="3" borderId="1" xfId="1" applyFont="1" applyFill="1" applyBorder="1"/>
    <xf numFmtId="0" fontId="15" fillId="0" borderId="1" xfId="1" applyFont="1" applyFill="1" applyBorder="1"/>
    <xf numFmtId="2" fontId="15" fillId="0" borderId="1" xfId="1" applyNumberFormat="1" applyFont="1" applyFill="1" applyBorder="1"/>
    <xf numFmtId="0" fontId="5" fillId="0" borderId="0" xfId="1" applyFont="1"/>
    <xf numFmtId="2" fontId="6" fillId="0" borderId="0" xfId="1" applyNumberFormat="1"/>
    <xf numFmtId="0" fontId="6" fillId="0" borderId="0" xfId="1" applyFill="1"/>
    <xf numFmtId="0" fontId="5" fillId="0" borderId="0" xfId="1" applyFont="1" applyFill="1"/>
    <xf numFmtId="2" fontId="6" fillId="0" borderId="0" xfId="1" applyNumberFormat="1" applyFill="1"/>
    <xf numFmtId="10" fontId="6" fillId="0" borderId="0" xfId="1" applyNumberFormat="1"/>
    <xf numFmtId="2" fontId="6" fillId="0" borderId="1" xfId="1" applyNumberFormat="1" applyBorder="1"/>
    <xf numFmtId="0" fontId="5" fillId="0" borderId="1" xfId="1" applyFont="1" applyBorder="1"/>
    <xf numFmtId="0" fontId="18" fillId="0" borderId="9" xfId="1" applyFont="1" applyBorder="1"/>
    <xf numFmtId="2" fontId="18" fillId="0" borderId="9" xfId="1" applyNumberFormat="1" applyFont="1" applyBorder="1" applyAlignment="1">
      <alignment horizontal="left"/>
    </xf>
    <xf numFmtId="0" fontId="6" fillId="0" borderId="9" xfId="1" applyBorder="1"/>
    <xf numFmtId="0" fontId="18" fillId="0" borderId="1" xfId="1" applyFont="1" applyBorder="1"/>
    <xf numFmtId="2" fontId="18" fillId="0" borderId="1" xfId="1" applyNumberFormat="1" applyFont="1" applyBorder="1" applyAlignment="1">
      <alignment horizontal="left"/>
    </xf>
    <xf numFmtId="0" fontId="6" fillId="0" borderId="0" xfId="1" applyAlignment="1">
      <alignment horizontal="right"/>
    </xf>
    <xf numFmtId="0" fontId="19" fillId="2" borderId="12" xfId="0" applyFont="1" applyFill="1" applyBorder="1"/>
    <xf numFmtId="0" fontId="19" fillId="2" borderId="11" xfId="0" applyFont="1" applyFill="1" applyBorder="1"/>
    <xf numFmtId="0" fontId="19" fillId="2" borderId="10" xfId="0" applyFont="1" applyFill="1" applyBorder="1"/>
    <xf numFmtId="0" fontId="19" fillId="2" borderId="9" xfId="0" applyFont="1" applyFill="1" applyBorder="1"/>
    <xf numFmtId="0" fontId="19" fillId="2" borderId="8" xfId="0" applyFont="1" applyFill="1" applyBorder="1"/>
    <xf numFmtId="0" fontId="19" fillId="2" borderId="7" xfId="0" applyFont="1" applyFill="1" applyBorder="1"/>
  </cellXfs>
  <cellStyles count="5">
    <cellStyle name="Hyperlink" xfId="2" builtinId="8"/>
    <cellStyle name="Normal" xfId="0" builtinId="0"/>
    <cellStyle name="Normal 2" xfId="1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mohammadali.abedi@aramex.com" TargetMode="External"/><Relationship Id="rId1" Type="http://schemas.openxmlformats.org/officeDocument/2006/relationships/hyperlink" Target="mailto:james.johnson@axa-gulf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>
      <selection activeCell="B10" sqref="B10"/>
    </sheetView>
  </sheetViews>
  <sheetFormatPr defaultRowHeight="15"/>
  <cols>
    <col min="1" max="1" width="5.28515625" style="1" customWidth="1"/>
    <col min="2" max="2" width="38.28515625" style="1" customWidth="1"/>
    <col min="3" max="3" width="12.140625" style="1" customWidth="1"/>
    <col min="4" max="4" width="2.7109375" style="1" hidden="1" customWidth="1"/>
    <col min="5" max="5" width="11.85546875" style="1" customWidth="1"/>
    <col min="6" max="6" width="11.5703125" style="1" customWidth="1"/>
    <col min="7" max="7" width="12.5703125" style="1" customWidth="1"/>
    <col min="8" max="16384" width="9.140625" style="1"/>
  </cols>
  <sheetData>
    <row r="1" spans="1:7" ht="23.25" thickBot="1">
      <c r="A1" s="15" t="s">
        <v>522</v>
      </c>
      <c r="F1" s="17" t="s">
        <v>60</v>
      </c>
      <c r="G1" s="16"/>
    </row>
    <row r="2" spans="1:7" ht="19.5">
      <c r="A2" s="15"/>
      <c r="B2" s="1" t="s">
        <v>59</v>
      </c>
    </row>
    <row r="4" spans="1:7" s="14" customFormat="1" ht="16.5">
      <c r="A4" s="108"/>
      <c r="B4" s="108" t="s">
        <v>58</v>
      </c>
      <c r="C4" s="109" t="s">
        <v>57</v>
      </c>
      <c r="D4" s="110"/>
      <c r="E4" s="108" t="s">
        <v>56</v>
      </c>
      <c r="F4" s="109" t="s">
        <v>55</v>
      </c>
      <c r="G4" s="110" t="s">
        <v>54</v>
      </c>
    </row>
    <row r="5" spans="1:7" s="14" customFormat="1" ht="16.5">
      <c r="A5" s="111"/>
      <c r="B5" s="111"/>
      <c r="C5" s="112"/>
      <c r="D5" s="113"/>
      <c r="E5" s="111" t="s">
        <v>53</v>
      </c>
      <c r="F5" s="112"/>
      <c r="G5" s="113"/>
    </row>
    <row r="6" spans="1:7" ht="22.5">
      <c r="A6" s="10" t="s">
        <v>52</v>
      </c>
      <c r="B6" s="9"/>
      <c r="C6" s="8"/>
      <c r="D6" s="8"/>
      <c r="E6" s="8"/>
      <c r="F6" s="8"/>
      <c r="G6" s="13"/>
    </row>
    <row r="7" spans="1:7" ht="16.5" customHeight="1">
      <c r="A7" s="6"/>
      <c r="B7" s="4" t="s">
        <v>51</v>
      </c>
      <c r="C7" s="6"/>
      <c r="D7" s="5"/>
      <c r="E7" s="4" t="s">
        <v>50</v>
      </c>
      <c r="F7" s="4" t="s">
        <v>49</v>
      </c>
      <c r="G7" s="2"/>
    </row>
    <row r="8" spans="1:7">
      <c r="A8" s="6"/>
      <c r="B8" s="4" t="s">
        <v>48</v>
      </c>
      <c r="C8" s="6"/>
      <c r="D8" s="5"/>
      <c r="E8" s="4"/>
      <c r="F8" s="3"/>
      <c r="G8" s="2"/>
    </row>
    <row r="9" spans="1:7">
      <c r="A9" s="6"/>
      <c r="B9" s="4" t="s">
        <v>47</v>
      </c>
      <c r="C9" s="6"/>
      <c r="D9" s="5"/>
      <c r="E9" s="4"/>
      <c r="F9" s="3"/>
      <c r="G9" s="2"/>
    </row>
    <row r="10" spans="1:7">
      <c r="A10" s="6"/>
      <c r="B10" s="4" t="s">
        <v>46</v>
      </c>
      <c r="C10" s="4" t="s">
        <v>45</v>
      </c>
      <c r="D10" s="4"/>
      <c r="E10" s="4"/>
      <c r="F10" s="4" t="s">
        <v>44</v>
      </c>
      <c r="G10" s="2"/>
    </row>
    <row r="11" spans="1:7" ht="22.5">
      <c r="A11" s="10" t="s">
        <v>43</v>
      </c>
      <c r="B11" s="9"/>
      <c r="C11" s="8"/>
      <c r="D11" s="8"/>
      <c r="E11" s="8"/>
      <c r="F11" s="8"/>
      <c r="G11" s="7"/>
    </row>
    <row r="12" spans="1:7">
      <c r="A12" s="6"/>
      <c r="B12" s="4" t="s">
        <v>42</v>
      </c>
      <c r="C12" s="6"/>
      <c r="D12" s="5"/>
      <c r="E12" s="4"/>
      <c r="F12" s="3"/>
      <c r="G12" s="2"/>
    </row>
    <row r="13" spans="1:7">
      <c r="A13" s="6"/>
      <c r="B13" s="4" t="s">
        <v>41</v>
      </c>
      <c r="C13" s="6"/>
      <c r="D13" s="5"/>
      <c r="E13" s="4"/>
      <c r="F13" s="3"/>
      <c r="G13" s="2"/>
    </row>
    <row r="14" spans="1:7">
      <c r="A14" s="6"/>
      <c r="B14" s="4" t="s">
        <v>40</v>
      </c>
      <c r="C14" s="6"/>
      <c r="D14" s="5"/>
      <c r="E14" s="4"/>
      <c r="F14" s="3"/>
      <c r="G14" s="2"/>
    </row>
    <row r="15" spans="1:7">
      <c r="A15" s="6"/>
      <c r="B15" s="4" t="s">
        <v>39</v>
      </c>
      <c r="C15" s="6"/>
      <c r="D15" s="5"/>
      <c r="E15" s="4"/>
      <c r="F15" s="3"/>
      <c r="G15" s="2"/>
    </row>
    <row r="16" spans="1:7">
      <c r="A16" s="6"/>
      <c r="B16" s="4" t="s">
        <v>38</v>
      </c>
      <c r="C16" s="6"/>
      <c r="D16" s="5"/>
      <c r="E16" s="4"/>
      <c r="F16" s="3"/>
      <c r="G16" s="2"/>
    </row>
    <row r="17" spans="1:7">
      <c r="A17" s="6"/>
      <c r="B17" s="4" t="s">
        <v>37</v>
      </c>
      <c r="C17" s="6"/>
      <c r="D17" s="5"/>
      <c r="E17" s="4"/>
      <c r="F17" s="3"/>
      <c r="G17" s="2"/>
    </row>
    <row r="18" spans="1:7">
      <c r="A18" s="6"/>
      <c r="B18" s="4" t="s">
        <v>36</v>
      </c>
      <c r="C18" s="6"/>
      <c r="D18" s="5"/>
      <c r="E18" s="4"/>
      <c r="F18" s="3"/>
      <c r="G18" s="2"/>
    </row>
    <row r="19" spans="1:7">
      <c r="A19" s="6"/>
      <c r="B19" s="4" t="s">
        <v>35</v>
      </c>
      <c r="C19" s="6"/>
      <c r="D19" s="5"/>
      <c r="E19" s="4"/>
      <c r="F19" s="3"/>
      <c r="G19" s="2"/>
    </row>
    <row r="20" spans="1:7">
      <c r="A20" s="6"/>
      <c r="B20" s="4" t="s">
        <v>34</v>
      </c>
      <c r="C20" s="6" t="s">
        <v>32</v>
      </c>
      <c r="D20" s="5"/>
      <c r="E20" s="4"/>
      <c r="F20" s="3"/>
      <c r="G20" s="2"/>
    </row>
    <row r="21" spans="1:7">
      <c r="A21" s="6"/>
      <c r="B21" s="4" t="s">
        <v>33</v>
      </c>
      <c r="C21" s="6" t="s">
        <v>32</v>
      </c>
      <c r="D21" s="5"/>
      <c r="E21" s="4"/>
      <c r="F21" s="3"/>
      <c r="G21" s="2"/>
    </row>
    <row r="22" spans="1:7">
      <c r="A22" s="6"/>
      <c r="B22" s="4" t="s">
        <v>31</v>
      </c>
      <c r="C22" s="6"/>
      <c r="D22" s="5"/>
      <c r="E22" s="4"/>
      <c r="F22" s="3"/>
      <c r="G22" s="2"/>
    </row>
    <row r="23" spans="1:7">
      <c r="A23" s="6"/>
      <c r="B23" s="4" t="s">
        <v>30</v>
      </c>
      <c r="C23" s="6"/>
      <c r="D23" s="5"/>
      <c r="E23" s="4"/>
      <c r="F23" s="3"/>
      <c r="G23" s="2"/>
    </row>
    <row r="24" spans="1:7">
      <c r="A24" s="6"/>
      <c r="B24" s="4" t="s">
        <v>29</v>
      </c>
      <c r="C24" s="6"/>
      <c r="D24" s="5"/>
      <c r="E24" s="4"/>
      <c r="F24" s="3"/>
      <c r="G24" s="2"/>
    </row>
    <row r="25" spans="1:7" ht="22.5">
      <c r="A25" s="10" t="s">
        <v>28</v>
      </c>
      <c r="B25" s="9"/>
      <c r="C25" s="8"/>
      <c r="D25" s="8"/>
      <c r="E25" s="8"/>
      <c r="F25" s="8"/>
      <c r="G25" s="7"/>
    </row>
    <row r="26" spans="1:7">
      <c r="A26" s="6"/>
      <c r="B26" s="4" t="s">
        <v>27</v>
      </c>
      <c r="C26" s="6"/>
      <c r="D26" s="5"/>
      <c r="E26" s="4"/>
      <c r="F26" s="3"/>
      <c r="G26" s="2"/>
    </row>
    <row r="27" spans="1:7">
      <c r="A27" s="6"/>
      <c r="B27" s="4" t="s">
        <v>26</v>
      </c>
      <c r="C27" s="6"/>
      <c r="D27" s="5"/>
      <c r="E27" s="4"/>
      <c r="F27" s="3"/>
      <c r="G27" s="2"/>
    </row>
    <row r="28" spans="1:7">
      <c r="A28" s="6"/>
      <c r="B28" s="4" t="s">
        <v>25</v>
      </c>
      <c r="C28" s="6"/>
      <c r="D28" s="3"/>
      <c r="E28" s="4"/>
      <c r="F28" s="3"/>
      <c r="G28" s="2"/>
    </row>
    <row r="29" spans="1:7">
      <c r="A29" s="6"/>
      <c r="B29" s="4" t="s">
        <v>24</v>
      </c>
      <c r="C29" s="4"/>
      <c r="D29" s="3"/>
      <c r="E29" s="4"/>
      <c r="F29" s="3"/>
      <c r="G29" s="2"/>
    </row>
    <row r="30" spans="1:7">
      <c r="A30" s="6"/>
      <c r="B30" s="4" t="s">
        <v>21</v>
      </c>
      <c r="C30" s="12" t="s">
        <v>23</v>
      </c>
      <c r="D30" s="3"/>
      <c r="E30" s="4"/>
      <c r="F30" s="3"/>
      <c r="G30" s="2"/>
    </row>
    <row r="31" spans="1:7">
      <c r="A31" s="6"/>
      <c r="B31" s="4" t="s">
        <v>21</v>
      </c>
      <c r="C31" s="11" t="s">
        <v>22</v>
      </c>
      <c r="D31" s="5"/>
      <c r="E31" s="4"/>
      <c r="F31" s="3"/>
      <c r="G31" s="2"/>
    </row>
    <row r="32" spans="1:7">
      <c r="A32" s="6"/>
      <c r="B32" s="4" t="s">
        <v>21</v>
      </c>
      <c r="C32" s="11" t="s">
        <v>20</v>
      </c>
      <c r="D32" s="5"/>
      <c r="E32" s="4"/>
      <c r="F32" s="3"/>
      <c r="G32" s="2"/>
    </row>
    <row r="33" spans="1:7">
      <c r="A33" s="6"/>
      <c r="B33" s="4" t="s">
        <v>19</v>
      </c>
      <c r="C33" s="11" t="s">
        <v>18</v>
      </c>
      <c r="D33" s="5"/>
      <c r="E33" s="4"/>
      <c r="F33" s="3"/>
      <c r="G33" s="2"/>
    </row>
    <row r="34" spans="1:7">
      <c r="A34" s="6"/>
      <c r="B34" s="4" t="s">
        <v>17</v>
      </c>
      <c r="C34" s="11" t="s">
        <v>16</v>
      </c>
      <c r="D34" s="5"/>
      <c r="E34" s="4"/>
      <c r="F34" s="3"/>
      <c r="G34" s="2"/>
    </row>
    <row r="35" spans="1:7" ht="22.5">
      <c r="A35" s="10" t="s">
        <v>15</v>
      </c>
      <c r="B35" s="9"/>
      <c r="C35" s="8"/>
      <c r="D35" s="8"/>
      <c r="E35" s="8"/>
      <c r="F35" s="8"/>
      <c r="G35" s="7"/>
    </row>
    <row r="36" spans="1:7">
      <c r="A36" s="6"/>
      <c r="B36" s="4" t="s">
        <v>14</v>
      </c>
      <c r="C36" s="6"/>
      <c r="D36" s="5"/>
      <c r="E36" s="4"/>
      <c r="F36" s="3"/>
      <c r="G36" s="2"/>
    </row>
    <row r="37" spans="1:7">
      <c r="A37" s="6"/>
      <c r="B37" s="4" t="s">
        <v>13</v>
      </c>
      <c r="C37" s="6"/>
      <c r="D37" s="5"/>
      <c r="E37" s="4"/>
      <c r="F37" s="3"/>
      <c r="G37" s="2"/>
    </row>
    <row r="38" spans="1:7">
      <c r="A38" s="6"/>
      <c r="B38" s="4" t="s">
        <v>12</v>
      </c>
      <c r="C38" s="6"/>
      <c r="D38" s="5"/>
      <c r="E38" s="4"/>
      <c r="F38" s="6"/>
      <c r="G38" s="2"/>
    </row>
    <row r="39" spans="1:7">
      <c r="A39" s="6"/>
      <c r="B39" s="4" t="s">
        <v>11</v>
      </c>
      <c r="C39" s="6"/>
      <c r="D39" s="5"/>
      <c r="E39" s="4"/>
      <c r="F39" s="3"/>
      <c r="G39" s="2"/>
    </row>
    <row r="40" spans="1:7">
      <c r="A40" s="6"/>
      <c r="B40" s="4" t="s">
        <v>10</v>
      </c>
      <c r="C40" s="6"/>
      <c r="D40" s="5"/>
      <c r="E40" s="4"/>
      <c r="F40" s="3"/>
      <c r="G40" s="2"/>
    </row>
    <row r="41" spans="1:7">
      <c r="A41" s="6"/>
      <c r="B41" s="4" t="s">
        <v>9</v>
      </c>
      <c r="C41" s="6"/>
      <c r="D41" s="5"/>
      <c r="E41" s="4"/>
      <c r="F41" s="3"/>
      <c r="G41" s="2" t="s">
        <v>1</v>
      </c>
    </row>
    <row r="42" spans="1:7">
      <c r="A42" s="6"/>
      <c r="B42" s="4" t="s">
        <v>8</v>
      </c>
      <c r="C42" s="6"/>
      <c r="D42" s="5"/>
      <c r="E42" s="4"/>
      <c r="F42" s="3"/>
      <c r="G42" s="2"/>
    </row>
    <row r="43" spans="1:7">
      <c r="A43" s="6"/>
      <c r="B43" s="4" t="s">
        <v>7</v>
      </c>
      <c r="C43" s="6"/>
      <c r="D43" s="5"/>
      <c r="E43" s="4"/>
      <c r="F43" s="3"/>
      <c r="G43" s="2"/>
    </row>
    <row r="44" spans="1:7">
      <c r="A44" s="6"/>
      <c r="B44" s="4" t="s">
        <v>6</v>
      </c>
      <c r="C44" s="6"/>
      <c r="D44" s="5"/>
      <c r="E44" s="4"/>
      <c r="F44" s="3"/>
      <c r="G44" s="2"/>
    </row>
    <row r="45" spans="1:7" ht="22.5">
      <c r="A45" s="10" t="s">
        <v>5</v>
      </c>
      <c r="B45" s="9"/>
      <c r="C45" s="8"/>
      <c r="D45" s="8"/>
      <c r="E45" s="8"/>
      <c r="F45" s="8"/>
      <c r="G45" s="7"/>
    </row>
    <row r="46" spans="1:7">
      <c r="A46" s="6"/>
      <c r="B46" s="4" t="s">
        <v>4</v>
      </c>
      <c r="C46" s="6"/>
      <c r="D46" s="5"/>
      <c r="E46" s="4"/>
      <c r="F46" s="3"/>
      <c r="G46" s="2" t="s">
        <v>1</v>
      </c>
    </row>
    <row r="47" spans="1:7">
      <c r="A47" s="6"/>
      <c r="B47" s="4" t="s">
        <v>3</v>
      </c>
      <c r="C47" s="6"/>
      <c r="D47" s="5"/>
      <c r="E47" s="4"/>
      <c r="F47" s="3"/>
      <c r="G47" s="2" t="s">
        <v>1</v>
      </c>
    </row>
    <row r="48" spans="1:7">
      <c r="A48" s="6"/>
      <c r="B48" s="4" t="s">
        <v>2</v>
      </c>
      <c r="C48" s="6"/>
      <c r="D48" s="5"/>
      <c r="E48" s="4"/>
      <c r="F48" s="3"/>
      <c r="G48" s="2" t="s">
        <v>1</v>
      </c>
    </row>
    <row r="49" spans="1:7">
      <c r="A49" s="6"/>
      <c r="B49" s="4" t="s">
        <v>0</v>
      </c>
      <c r="C49" s="6"/>
      <c r="D49" s="5"/>
      <c r="E49" s="4"/>
      <c r="F49" s="3"/>
      <c r="G49" s="2"/>
    </row>
  </sheetData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2"/>
  <sheetViews>
    <sheetView topLeftCell="B1" workbookViewId="0">
      <selection activeCell="C72" sqref="C72"/>
    </sheetView>
  </sheetViews>
  <sheetFormatPr defaultRowHeight="12.75"/>
  <cols>
    <col min="1" max="1" width="4.28515625" style="71" bestFit="1" customWidth="1"/>
    <col min="2" max="2" width="13.28515625" style="71" customWidth="1"/>
    <col min="3" max="3" width="35.140625" style="19" customWidth="1"/>
    <col min="4" max="4" width="18.140625" style="72" bestFit="1" customWidth="1"/>
    <col min="5" max="5" width="19.42578125" style="19" bestFit="1" customWidth="1"/>
    <col min="6" max="6" width="13.140625" style="72" customWidth="1"/>
    <col min="7" max="7" width="13.28515625" style="19" customWidth="1"/>
    <col min="8" max="8" width="11.85546875" style="19" customWidth="1"/>
    <col min="9" max="9" width="51.28515625" style="19" bestFit="1" customWidth="1"/>
    <col min="10" max="256" width="9.140625" style="19"/>
    <col min="257" max="257" width="4.28515625" style="19" bestFit="1" customWidth="1"/>
    <col min="258" max="258" width="13.28515625" style="19" customWidth="1"/>
    <col min="259" max="259" width="35.140625" style="19" customWidth="1"/>
    <col min="260" max="260" width="18.140625" style="19" bestFit="1" customWidth="1"/>
    <col min="261" max="261" width="19.42578125" style="19" bestFit="1" customWidth="1"/>
    <col min="262" max="262" width="13.140625" style="19" customWidth="1"/>
    <col min="263" max="263" width="13.28515625" style="19" customWidth="1"/>
    <col min="264" max="264" width="11.85546875" style="19" customWidth="1"/>
    <col min="265" max="265" width="51.28515625" style="19" bestFit="1" customWidth="1"/>
    <col min="266" max="512" width="9.140625" style="19"/>
    <col min="513" max="513" width="4.28515625" style="19" bestFit="1" customWidth="1"/>
    <col min="514" max="514" width="13.28515625" style="19" customWidth="1"/>
    <col min="515" max="515" width="35.140625" style="19" customWidth="1"/>
    <col min="516" max="516" width="18.140625" style="19" bestFit="1" customWidth="1"/>
    <col min="517" max="517" width="19.42578125" style="19" bestFit="1" customWidth="1"/>
    <col min="518" max="518" width="13.140625" style="19" customWidth="1"/>
    <col min="519" max="519" width="13.28515625" style="19" customWidth="1"/>
    <col min="520" max="520" width="11.85546875" style="19" customWidth="1"/>
    <col min="521" max="521" width="51.28515625" style="19" bestFit="1" customWidth="1"/>
    <col min="522" max="768" width="9.140625" style="19"/>
    <col min="769" max="769" width="4.28515625" style="19" bestFit="1" customWidth="1"/>
    <col min="770" max="770" width="13.28515625" style="19" customWidth="1"/>
    <col min="771" max="771" width="35.140625" style="19" customWidth="1"/>
    <col min="772" max="772" width="18.140625" style="19" bestFit="1" customWidth="1"/>
    <col min="773" max="773" width="19.42578125" style="19" bestFit="1" customWidth="1"/>
    <col min="774" max="774" width="13.140625" style="19" customWidth="1"/>
    <col min="775" max="775" width="13.28515625" style="19" customWidth="1"/>
    <col min="776" max="776" width="11.85546875" style="19" customWidth="1"/>
    <col min="777" max="777" width="51.28515625" style="19" bestFit="1" customWidth="1"/>
    <col min="778" max="1024" width="9.140625" style="19"/>
    <col min="1025" max="1025" width="4.28515625" style="19" bestFit="1" customWidth="1"/>
    <col min="1026" max="1026" width="13.28515625" style="19" customWidth="1"/>
    <col min="1027" max="1027" width="35.140625" style="19" customWidth="1"/>
    <col min="1028" max="1028" width="18.140625" style="19" bestFit="1" customWidth="1"/>
    <col min="1029" max="1029" width="19.42578125" style="19" bestFit="1" customWidth="1"/>
    <col min="1030" max="1030" width="13.140625" style="19" customWidth="1"/>
    <col min="1031" max="1031" width="13.28515625" style="19" customWidth="1"/>
    <col min="1032" max="1032" width="11.85546875" style="19" customWidth="1"/>
    <col min="1033" max="1033" width="51.28515625" style="19" bestFit="1" customWidth="1"/>
    <col min="1034" max="1280" width="9.140625" style="19"/>
    <col min="1281" max="1281" width="4.28515625" style="19" bestFit="1" customWidth="1"/>
    <col min="1282" max="1282" width="13.28515625" style="19" customWidth="1"/>
    <col min="1283" max="1283" width="35.140625" style="19" customWidth="1"/>
    <col min="1284" max="1284" width="18.140625" style="19" bestFit="1" customWidth="1"/>
    <col min="1285" max="1285" width="19.42578125" style="19" bestFit="1" customWidth="1"/>
    <col min="1286" max="1286" width="13.140625" style="19" customWidth="1"/>
    <col min="1287" max="1287" width="13.28515625" style="19" customWidth="1"/>
    <col min="1288" max="1288" width="11.85546875" style="19" customWidth="1"/>
    <col min="1289" max="1289" width="51.28515625" style="19" bestFit="1" customWidth="1"/>
    <col min="1290" max="1536" width="9.140625" style="19"/>
    <col min="1537" max="1537" width="4.28515625" style="19" bestFit="1" customWidth="1"/>
    <col min="1538" max="1538" width="13.28515625" style="19" customWidth="1"/>
    <col min="1539" max="1539" width="35.140625" style="19" customWidth="1"/>
    <col min="1540" max="1540" width="18.140625" style="19" bestFit="1" customWidth="1"/>
    <col min="1541" max="1541" width="19.42578125" style="19" bestFit="1" customWidth="1"/>
    <col min="1542" max="1542" width="13.140625" style="19" customWidth="1"/>
    <col min="1543" max="1543" width="13.28515625" style="19" customWidth="1"/>
    <col min="1544" max="1544" width="11.85546875" style="19" customWidth="1"/>
    <col min="1545" max="1545" width="51.28515625" style="19" bestFit="1" customWidth="1"/>
    <col min="1546" max="1792" width="9.140625" style="19"/>
    <col min="1793" max="1793" width="4.28515625" style="19" bestFit="1" customWidth="1"/>
    <col min="1794" max="1794" width="13.28515625" style="19" customWidth="1"/>
    <col min="1795" max="1795" width="35.140625" style="19" customWidth="1"/>
    <col min="1796" max="1796" width="18.140625" style="19" bestFit="1" customWidth="1"/>
    <col min="1797" max="1797" width="19.42578125" style="19" bestFit="1" customWidth="1"/>
    <col min="1798" max="1798" width="13.140625" style="19" customWidth="1"/>
    <col min="1799" max="1799" width="13.28515625" style="19" customWidth="1"/>
    <col min="1800" max="1800" width="11.85546875" style="19" customWidth="1"/>
    <col min="1801" max="1801" width="51.28515625" style="19" bestFit="1" customWidth="1"/>
    <col min="1802" max="2048" width="9.140625" style="19"/>
    <col min="2049" max="2049" width="4.28515625" style="19" bestFit="1" customWidth="1"/>
    <col min="2050" max="2050" width="13.28515625" style="19" customWidth="1"/>
    <col min="2051" max="2051" width="35.140625" style="19" customWidth="1"/>
    <col min="2052" max="2052" width="18.140625" style="19" bestFit="1" customWidth="1"/>
    <col min="2053" max="2053" width="19.42578125" style="19" bestFit="1" customWidth="1"/>
    <col min="2054" max="2054" width="13.140625" style="19" customWidth="1"/>
    <col min="2055" max="2055" width="13.28515625" style="19" customWidth="1"/>
    <col min="2056" max="2056" width="11.85546875" style="19" customWidth="1"/>
    <col min="2057" max="2057" width="51.28515625" style="19" bestFit="1" customWidth="1"/>
    <col min="2058" max="2304" width="9.140625" style="19"/>
    <col min="2305" max="2305" width="4.28515625" style="19" bestFit="1" customWidth="1"/>
    <col min="2306" max="2306" width="13.28515625" style="19" customWidth="1"/>
    <col min="2307" max="2307" width="35.140625" style="19" customWidth="1"/>
    <col min="2308" max="2308" width="18.140625" style="19" bestFit="1" customWidth="1"/>
    <col min="2309" max="2309" width="19.42578125" style="19" bestFit="1" customWidth="1"/>
    <col min="2310" max="2310" width="13.140625" style="19" customWidth="1"/>
    <col min="2311" max="2311" width="13.28515625" style="19" customWidth="1"/>
    <col min="2312" max="2312" width="11.85546875" style="19" customWidth="1"/>
    <col min="2313" max="2313" width="51.28515625" style="19" bestFit="1" customWidth="1"/>
    <col min="2314" max="2560" width="9.140625" style="19"/>
    <col min="2561" max="2561" width="4.28515625" style="19" bestFit="1" customWidth="1"/>
    <col min="2562" max="2562" width="13.28515625" style="19" customWidth="1"/>
    <col min="2563" max="2563" width="35.140625" style="19" customWidth="1"/>
    <col min="2564" max="2564" width="18.140625" style="19" bestFit="1" customWidth="1"/>
    <col min="2565" max="2565" width="19.42578125" style="19" bestFit="1" customWidth="1"/>
    <col min="2566" max="2566" width="13.140625" style="19" customWidth="1"/>
    <col min="2567" max="2567" width="13.28515625" style="19" customWidth="1"/>
    <col min="2568" max="2568" width="11.85546875" style="19" customWidth="1"/>
    <col min="2569" max="2569" width="51.28515625" style="19" bestFit="1" customWidth="1"/>
    <col min="2570" max="2816" width="9.140625" style="19"/>
    <col min="2817" max="2817" width="4.28515625" style="19" bestFit="1" customWidth="1"/>
    <col min="2818" max="2818" width="13.28515625" style="19" customWidth="1"/>
    <col min="2819" max="2819" width="35.140625" style="19" customWidth="1"/>
    <col min="2820" max="2820" width="18.140625" style="19" bestFit="1" customWidth="1"/>
    <col min="2821" max="2821" width="19.42578125" style="19" bestFit="1" customWidth="1"/>
    <col min="2822" max="2822" width="13.140625" style="19" customWidth="1"/>
    <col min="2823" max="2823" width="13.28515625" style="19" customWidth="1"/>
    <col min="2824" max="2824" width="11.85546875" style="19" customWidth="1"/>
    <col min="2825" max="2825" width="51.28515625" style="19" bestFit="1" customWidth="1"/>
    <col min="2826" max="3072" width="9.140625" style="19"/>
    <col min="3073" max="3073" width="4.28515625" style="19" bestFit="1" customWidth="1"/>
    <col min="3074" max="3074" width="13.28515625" style="19" customWidth="1"/>
    <col min="3075" max="3075" width="35.140625" style="19" customWidth="1"/>
    <col min="3076" max="3076" width="18.140625" style="19" bestFit="1" customWidth="1"/>
    <col min="3077" max="3077" width="19.42578125" style="19" bestFit="1" customWidth="1"/>
    <col min="3078" max="3078" width="13.140625" style="19" customWidth="1"/>
    <col min="3079" max="3079" width="13.28515625" style="19" customWidth="1"/>
    <col min="3080" max="3080" width="11.85546875" style="19" customWidth="1"/>
    <col min="3081" max="3081" width="51.28515625" style="19" bestFit="1" customWidth="1"/>
    <col min="3082" max="3328" width="9.140625" style="19"/>
    <col min="3329" max="3329" width="4.28515625" style="19" bestFit="1" customWidth="1"/>
    <col min="3330" max="3330" width="13.28515625" style="19" customWidth="1"/>
    <col min="3331" max="3331" width="35.140625" style="19" customWidth="1"/>
    <col min="3332" max="3332" width="18.140625" style="19" bestFit="1" customWidth="1"/>
    <col min="3333" max="3333" width="19.42578125" style="19" bestFit="1" customWidth="1"/>
    <col min="3334" max="3334" width="13.140625" style="19" customWidth="1"/>
    <col min="3335" max="3335" width="13.28515625" style="19" customWidth="1"/>
    <col min="3336" max="3336" width="11.85546875" style="19" customWidth="1"/>
    <col min="3337" max="3337" width="51.28515625" style="19" bestFit="1" customWidth="1"/>
    <col min="3338" max="3584" width="9.140625" style="19"/>
    <col min="3585" max="3585" width="4.28515625" style="19" bestFit="1" customWidth="1"/>
    <col min="3586" max="3586" width="13.28515625" style="19" customWidth="1"/>
    <col min="3587" max="3587" width="35.140625" style="19" customWidth="1"/>
    <col min="3588" max="3588" width="18.140625" style="19" bestFit="1" customWidth="1"/>
    <col min="3589" max="3589" width="19.42578125" style="19" bestFit="1" customWidth="1"/>
    <col min="3590" max="3590" width="13.140625" style="19" customWidth="1"/>
    <col min="3591" max="3591" width="13.28515625" style="19" customWidth="1"/>
    <col min="3592" max="3592" width="11.85546875" style="19" customWidth="1"/>
    <col min="3593" max="3593" width="51.28515625" style="19" bestFit="1" customWidth="1"/>
    <col min="3594" max="3840" width="9.140625" style="19"/>
    <col min="3841" max="3841" width="4.28515625" style="19" bestFit="1" customWidth="1"/>
    <col min="3842" max="3842" width="13.28515625" style="19" customWidth="1"/>
    <col min="3843" max="3843" width="35.140625" style="19" customWidth="1"/>
    <col min="3844" max="3844" width="18.140625" style="19" bestFit="1" customWidth="1"/>
    <col min="3845" max="3845" width="19.42578125" style="19" bestFit="1" customWidth="1"/>
    <col min="3846" max="3846" width="13.140625" style="19" customWidth="1"/>
    <col min="3847" max="3847" width="13.28515625" style="19" customWidth="1"/>
    <col min="3848" max="3848" width="11.85546875" style="19" customWidth="1"/>
    <col min="3849" max="3849" width="51.28515625" style="19" bestFit="1" customWidth="1"/>
    <col min="3850" max="4096" width="9.140625" style="19"/>
    <col min="4097" max="4097" width="4.28515625" style="19" bestFit="1" customWidth="1"/>
    <col min="4098" max="4098" width="13.28515625" style="19" customWidth="1"/>
    <col min="4099" max="4099" width="35.140625" style="19" customWidth="1"/>
    <col min="4100" max="4100" width="18.140625" style="19" bestFit="1" customWidth="1"/>
    <col min="4101" max="4101" width="19.42578125" style="19" bestFit="1" customWidth="1"/>
    <col min="4102" max="4102" width="13.140625" style="19" customWidth="1"/>
    <col min="4103" max="4103" width="13.28515625" style="19" customWidth="1"/>
    <col min="4104" max="4104" width="11.85546875" style="19" customWidth="1"/>
    <col min="4105" max="4105" width="51.28515625" style="19" bestFit="1" customWidth="1"/>
    <col min="4106" max="4352" width="9.140625" style="19"/>
    <col min="4353" max="4353" width="4.28515625" style="19" bestFit="1" customWidth="1"/>
    <col min="4354" max="4354" width="13.28515625" style="19" customWidth="1"/>
    <col min="4355" max="4355" width="35.140625" style="19" customWidth="1"/>
    <col min="4356" max="4356" width="18.140625" style="19" bestFit="1" customWidth="1"/>
    <col min="4357" max="4357" width="19.42578125" style="19" bestFit="1" customWidth="1"/>
    <col min="4358" max="4358" width="13.140625" style="19" customWidth="1"/>
    <col min="4359" max="4359" width="13.28515625" style="19" customWidth="1"/>
    <col min="4360" max="4360" width="11.85546875" style="19" customWidth="1"/>
    <col min="4361" max="4361" width="51.28515625" style="19" bestFit="1" customWidth="1"/>
    <col min="4362" max="4608" width="9.140625" style="19"/>
    <col min="4609" max="4609" width="4.28515625" style="19" bestFit="1" customWidth="1"/>
    <col min="4610" max="4610" width="13.28515625" style="19" customWidth="1"/>
    <col min="4611" max="4611" width="35.140625" style="19" customWidth="1"/>
    <col min="4612" max="4612" width="18.140625" style="19" bestFit="1" customWidth="1"/>
    <col min="4613" max="4613" width="19.42578125" style="19" bestFit="1" customWidth="1"/>
    <col min="4614" max="4614" width="13.140625" style="19" customWidth="1"/>
    <col min="4615" max="4615" width="13.28515625" style="19" customWidth="1"/>
    <col min="4616" max="4616" width="11.85546875" style="19" customWidth="1"/>
    <col min="4617" max="4617" width="51.28515625" style="19" bestFit="1" customWidth="1"/>
    <col min="4618" max="4864" width="9.140625" style="19"/>
    <col min="4865" max="4865" width="4.28515625" style="19" bestFit="1" customWidth="1"/>
    <col min="4866" max="4866" width="13.28515625" style="19" customWidth="1"/>
    <col min="4867" max="4867" width="35.140625" style="19" customWidth="1"/>
    <col min="4868" max="4868" width="18.140625" style="19" bestFit="1" customWidth="1"/>
    <col min="4869" max="4869" width="19.42578125" style="19" bestFit="1" customWidth="1"/>
    <col min="4870" max="4870" width="13.140625" style="19" customWidth="1"/>
    <col min="4871" max="4871" width="13.28515625" style="19" customWidth="1"/>
    <col min="4872" max="4872" width="11.85546875" style="19" customWidth="1"/>
    <col min="4873" max="4873" width="51.28515625" style="19" bestFit="1" customWidth="1"/>
    <col min="4874" max="5120" width="9.140625" style="19"/>
    <col min="5121" max="5121" width="4.28515625" style="19" bestFit="1" customWidth="1"/>
    <col min="5122" max="5122" width="13.28515625" style="19" customWidth="1"/>
    <col min="5123" max="5123" width="35.140625" style="19" customWidth="1"/>
    <col min="5124" max="5124" width="18.140625" style="19" bestFit="1" customWidth="1"/>
    <col min="5125" max="5125" width="19.42578125" style="19" bestFit="1" customWidth="1"/>
    <col min="5126" max="5126" width="13.140625" style="19" customWidth="1"/>
    <col min="5127" max="5127" width="13.28515625" style="19" customWidth="1"/>
    <col min="5128" max="5128" width="11.85546875" style="19" customWidth="1"/>
    <col min="5129" max="5129" width="51.28515625" style="19" bestFit="1" customWidth="1"/>
    <col min="5130" max="5376" width="9.140625" style="19"/>
    <col min="5377" max="5377" width="4.28515625" style="19" bestFit="1" customWidth="1"/>
    <col min="5378" max="5378" width="13.28515625" style="19" customWidth="1"/>
    <col min="5379" max="5379" width="35.140625" style="19" customWidth="1"/>
    <col min="5380" max="5380" width="18.140625" style="19" bestFit="1" customWidth="1"/>
    <col min="5381" max="5381" width="19.42578125" style="19" bestFit="1" customWidth="1"/>
    <col min="5382" max="5382" width="13.140625" style="19" customWidth="1"/>
    <col min="5383" max="5383" width="13.28515625" style="19" customWidth="1"/>
    <col min="5384" max="5384" width="11.85546875" style="19" customWidth="1"/>
    <col min="5385" max="5385" width="51.28515625" style="19" bestFit="1" customWidth="1"/>
    <col min="5386" max="5632" width="9.140625" style="19"/>
    <col min="5633" max="5633" width="4.28515625" style="19" bestFit="1" customWidth="1"/>
    <col min="5634" max="5634" width="13.28515625" style="19" customWidth="1"/>
    <col min="5635" max="5635" width="35.140625" style="19" customWidth="1"/>
    <col min="5636" max="5636" width="18.140625" style="19" bestFit="1" customWidth="1"/>
    <col min="5637" max="5637" width="19.42578125" style="19" bestFit="1" customWidth="1"/>
    <col min="5638" max="5638" width="13.140625" style="19" customWidth="1"/>
    <col min="5639" max="5639" width="13.28515625" style="19" customWidth="1"/>
    <col min="5640" max="5640" width="11.85546875" style="19" customWidth="1"/>
    <col min="5641" max="5641" width="51.28515625" style="19" bestFit="1" customWidth="1"/>
    <col min="5642" max="5888" width="9.140625" style="19"/>
    <col min="5889" max="5889" width="4.28515625" style="19" bestFit="1" customWidth="1"/>
    <col min="5890" max="5890" width="13.28515625" style="19" customWidth="1"/>
    <col min="5891" max="5891" width="35.140625" style="19" customWidth="1"/>
    <col min="5892" max="5892" width="18.140625" style="19" bestFit="1" customWidth="1"/>
    <col min="5893" max="5893" width="19.42578125" style="19" bestFit="1" customWidth="1"/>
    <col min="5894" max="5894" width="13.140625" style="19" customWidth="1"/>
    <col min="5895" max="5895" width="13.28515625" style="19" customWidth="1"/>
    <col min="5896" max="5896" width="11.85546875" style="19" customWidth="1"/>
    <col min="5897" max="5897" width="51.28515625" style="19" bestFit="1" customWidth="1"/>
    <col min="5898" max="6144" width="9.140625" style="19"/>
    <col min="6145" max="6145" width="4.28515625" style="19" bestFit="1" customWidth="1"/>
    <col min="6146" max="6146" width="13.28515625" style="19" customWidth="1"/>
    <col min="6147" max="6147" width="35.140625" style="19" customWidth="1"/>
    <col min="6148" max="6148" width="18.140625" style="19" bestFit="1" customWidth="1"/>
    <col min="6149" max="6149" width="19.42578125" style="19" bestFit="1" customWidth="1"/>
    <col min="6150" max="6150" width="13.140625" style="19" customWidth="1"/>
    <col min="6151" max="6151" width="13.28515625" style="19" customWidth="1"/>
    <col min="6152" max="6152" width="11.85546875" style="19" customWidth="1"/>
    <col min="6153" max="6153" width="51.28515625" style="19" bestFit="1" customWidth="1"/>
    <col min="6154" max="6400" width="9.140625" style="19"/>
    <col min="6401" max="6401" width="4.28515625" style="19" bestFit="1" customWidth="1"/>
    <col min="6402" max="6402" width="13.28515625" style="19" customWidth="1"/>
    <col min="6403" max="6403" width="35.140625" style="19" customWidth="1"/>
    <col min="6404" max="6404" width="18.140625" style="19" bestFit="1" customWidth="1"/>
    <col min="6405" max="6405" width="19.42578125" style="19" bestFit="1" customWidth="1"/>
    <col min="6406" max="6406" width="13.140625" style="19" customWidth="1"/>
    <col min="6407" max="6407" width="13.28515625" style="19" customWidth="1"/>
    <col min="6408" max="6408" width="11.85546875" style="19" customWidth="1"/>
    <col min="6409" max="6409" width="51.28515625" style="19" bestFit="1" customWidth="1"/>
    <col min="6410" max="6656" width="9.140625" style="19"/>
    <col min="6657" max="6657" width="4.28515625" style="19" bestFit="1" customWidth="1"/>
    <col min="6658" max="6658" width="13.28515625" style="19" customWidth="1"/>
    <col min="6659" max="6659" width="35.140625" style="19" customWidth="1"/>
    <col min="6660" max="6660" width="18.140625" style="19" bestFit="1" customWidth="1"/>
    <col min="6661" max="6661" width="19.42578125" style="19" bestFit="1" customWidth="1"/>
    <col min="6662" max="6662" width="13.140625" style="19" customWidth="1"/>
    <col min="6663" max="6663" width="13.28515625" style="19" customWidth="1"/>
    <col min="6664" max="6664" width="11.85546875" style="19" customWidth="1"/>
    <col min="6665" max="6665" width="51.28515625" style="19" bestFit="1" customWidth="1"/>
    <col min="6666" max="6912" width="9.140625" style="19"/>
    <col min="6913" max="6913" width="4.28515625" style="19" bestFit="1" customWidth="1"/>
    <col min="6914" max="6914" width="13.28515625" style="19" customWidth="1"/>
    <col min="6915" max="6915" width="35.140625" style="19" customWidth="1"/>
    <col min="6916" max="6916" width="18.140625" style="19" bestFit="1" customWidth="1"/>
    <col min="6917" max="6917" width="19.42578125" style="19" bestFit="1" customWidth="1"/>
    <col min="6918" max="6918" width="13.140625" style="19" customWidth="1"/>
    <col min="6919" max="6919" width="13.28515625" style="19" customWidth="1"/>
    <col min="6920" max="6920" width="11.85546875" style="19" customWidth="1"/>
    <col min="6921" max="6921" width="51.28515625" style="19" bestFit="1" customWidth="1"/>
    <col min="6922" max="7168" width="9.140625" style="19"/>
    <col min="7169" max="7169" width="4.28515625" style="19" bestFit="1" customWidth="1"/>
    <col min="7170" max="7170" width="13.28515625" style="19" customWidth="1"/>
    <col min="7171" max="7171" width="35.140625" style="19" customWidth="1"/>
    <col min="7172" max="7172" width="18.140625" style="19" bestFit="1" customWidth="1"/>
    <col min="7173" max="7173" width="19.42578125" style="19" bestFit="1" customWidth="1"/>
    <col min="7174" max="7174" width="13.140625" style="19" customWidth="1"/>
    <col min="7175" max="7175" width="13.28515625" style="19" customWidth="1"/>
    <col min="7176" max="7176" width="11.85546875" style="19" customWidth="1"/>
    <col min="7177" max="7177" width="51.28515625" style="19" bestFit="1" customWidth="1"/>
    <col min="7178" max="7424" width="9.140625" style="19"/>
    <col min="7425" max="7425" width="4.28515625" style="19" bestFit="1" customWidth="1"/>
    <col min="7426" max="7426" width="13.28515625" style="19" customWidth="1"/>
    <col min="7427" max="7427" width="35.140625" style="19" customWidth="1"/>
    <col min="7428" max="7428" width="18.140625" style="19" bestFit="1" customWidth="1"/>
    <col min="7429" max="7429" width="19.42578125" style="19" bestFit="1" customWidth="1"/>
    <col min="7430" max="7430" width="13.140625" style="19" customWidth="1"/>
    <col min="7431" max="7431" width="13.28515625" style="19" customWidth="1"/>
    <col min="7432" max="7432" width="11.85546875" style="19" customWidth="1"/>
    <col min="7433" max="7433" width="51.28515625" style="19" bestFit="1" customWidth="1"/>
    <col min="7434" max="7680" width="9.140625" style="19"/>
    <col min="7681" max="7681" width="4.28515625" style="19" bestFit="1" customWidth="1"/>
    <col min="7682" max="7682" width="13.28515625" style="19" customWidth="1"/>
    <col min="7683" max="7683" width="35.140625" style="19" customWidth="1"/>
    <col min="7684" max="7684" width="18.140625" style="19" bestFit="1" customWidth="1"/>
    <col min="7685" max="7685" width="19.42578125" style="19" bestFit="1" customWidth="1"/>
    <col min="7686" max="7686" width="13.140625" style="19" customWidth="1"/>
    <col min="7687" max="7687" width="13.28515625" style="19" customWidth="1"/>
    <col min="7688" max="7688" width="11.85546875" style="19" customWidth="1"/>
    <col min="7689" max="7689" width="51.28515625" style="19" bestFit="1" customWidth="1"/>
    <col min="7690" max="7936" width="9.140625" style="19"/>
    <col min="7937" max="7937" width="4.28515625" style="19" bestFit="1" customWidth="1"/>
    <col min="7938" max="7938" width="13.28515625" style="19" customWidth="1"/>
    <col min="7939" max="7939" width="35.140625" style="19" customWidth="1"/>
    <col min="7940" max="7940" width="18.140625" style="19" bestFit="1" customWidth="1"/>
    <col min="7941" max="7941" width="19.42578125" style="19" bestFit="1" customWidth="1"/>
    <col min="7942" max="7942" width="13.140625" style="19" customWidth="1"/>
    <col min="7943" max="7943" width="13.28515625" style="19" customWidth="1"/>
    <col min="7944" max="7944" width="11.85546875" style="19" customWidth="1"/>
    <col min="7945" max="7945" width="51.28515625" style="19" bestFit="1" customWidth="1"/>
    <col min="7946" max="8192" width="9.140625" style="19"/>
    <col min="8193" max="8193" width="4.28515625" style="19" bestFit="1" customWidth="1"/>
    <col min="8194" max="8194" width="13.28515625" style="19" customWidth="1"/>
    <col min="8195" max="8195" width="35.140625" style="19" customWidth="1"/>
    <col min="8196" max="8196" width="18.140625" style="19" bestFit="1" customWidth="1"/>
    <col min="8197" max="8197" width="19.42578125" style="19" bestFit="1" customWidth="1"/>
    <col min="8198" max="8198" width="13.140625" style="19" customWidth="1"/>
    <col min="8199" max="8199" width="13.28515625" style="19" customWidth="1"/>
    <col min="8200" max="8200" width="11.85546875" style="19" customWidth="1"/>
    <col min="8201" max="8201" width="51.28515625" style="19" bestFit="1" customWidth="1"/>
    <col min="8202" max="8448" width="9.140625" style="19"/>
    <col min="8449" max="8449" width="4.28515625" style="19" bestFit="1" customWidth="1"/>
    <col min="8450" max="8450" width="13.28515625" style="19" customWidth="1"/>
    <col min="8451" max="8451" width="35.140625" style="19" customWidth="1"/>
    <col min="8452" max="8452" width="18.140625" style="19" bestFit="1" customWidth="1"/>
    <col min="8453" max="8453" width="19.42578125" style="19" bestFit="1" customWidth="1"/>
    <col min="8454" max="8454" width="13.140625" style="19" customWidth="1"/>
    <col min="8455" max="8455" width="13.28515625" style="19" customWidth="1"/>
    <col min="8456" max="8456" width="11.85546875" style="19" customWidth="1"/>
    <col min="8457" max="8457" width="51.28515625" style="19" bestFit="1" customWidth="1"/>
    <col min="8458" max="8704" width="9.140625" style="19"/>
    <col min="8705" max="8705" width="4.28515625" style="19" bestFit="1" customWidth="1"/>
    <col min="8706" max="8706" width="13.28515625" style="19" customWidth="1"/>
    <col min="8707" max="8707" width="35.140625" style="19" customWidth="1"/>
    <col min="8708" max="8708" width="18.140625" style="19" bestFit="1" customWidth="1"/>
    <col min="8709" max="8709" width="19.42578125" style="19" bestFit="1" customWidth="1"/>
    <col min="8710" max="8710" width="13.140625" style="19" customWidth="1"/>
    <col min="8711" max="8711" width="13.28515625" style="19" customWidth="1"/>
    <col min="8712" max="8712" width="11.85546875" style="19" customWidth="1"/>
    <col min="8713" max="8713" width="51.28515625" style="19" bestFit="1" customWidth="1"/>
    <col min="8714" max="8960" width="9.140625" style="19"/>
    <col min="8961" max="8961" width="4.28515625" style="19" bestFit="1" customWidth="1"/>
    <col min="8962" max="8962" width="13.28515625" style="19" customWidth="1"/>
    <col min="8963" max="8963" width="35.140625" style="19" customWidth="1"/>
    <col min="8964" max="8964" width="18.140625" style="19" bestFit="1" customWidth="1"/>
    <col min="8965" max="8965" width="19.42578125" style="19" bestFit="1" customWidth="1"/>
    <col min="8966" max="8966" width="13.140625" style="19" customWidth="1"/>
    <col min="8967" max="8967" width="13.28515625" style="19" customWidth="1"/>
    <col min="8968" max="8968" width="11.85546875" style="19" customWidth="1"/>
    <col min="8969" max="8969" width="51.28515625" style="19" bestFit="1" customWidth="1"/>
    <col min="8970" max="9216" width="9.140625" style="19"/>
    <col min="9217" max="9217" width="4.28515625" style="19" bestFit="1" customWidth="1"/>
    <col min="9218" max="9218" width="13.28515625" style="19" customWidth="1"/>
    <col min="9219" max="9219" width="35.140625" style="19" customWidth="1"/>
    <col min="9220" max="9220" width="18.140625" style="19" bestFit="1" customWidth="1"/>
    <col min="9221" max="9221" width="19.42578125" style="19" bestFit="1" customWidth="1"/>
    <col min="9222" max="9222" width="13.140625" style="19" customWidth="1"/>
    <col min="9223" max="9223" width="13.28515625" style="19" customWidth="1"/>
    <col min="9224" max="9224" width="11.85546875" style="19" customWidth="1"/>
    <col min="9225" max="9225" width="51.28515625" style="19" bestFit="1" customWidth="1"/>
    <col min="9226" max="9472" width="9.140625" style="19"/>
    <col min="9473" max="9473" width="4.28515625" style="19" bestFit="1" customWidth="1"/>
    <col min="9474" max="9474" width="13.28515625" style="19" customWidth="1"/>
    <col min="9475" max="9475" width="35.140625" style="19" customWidth="1"/>
    <col min="9476" max="9476" width="18.140625" style="19" bestFit="1" customWidth="1"/>
    <col min="9477" max="9477" width="19.42578125" style="19" bestFit="1" customWidth="1"/>
    <col min="9478" max="9478" width="13.140625" style="19" customWidth="1"/>
    <col min="9479" max="9479" width="13.28515625" style="19" customWidth="1"/>
    <col min="9480" max="9480" width="11.85546875" style="19" customWidth="1"/>
    <col min="9481" max="9481" width="51.28515625" style="19" bestFit="1" customWidth="1"/>
    <col min="9482" max="9728" width="9.140625" style="19"/>
    <col min="9729" max="9729" width="4.28515625" style="19" bestFit="1" customWidth="1"/>
    <col min="9730" max="9730" width="13.28515625" style="19" customWidth="1"/>
    <col min="9731" max="9731" width="35.140625" style="19" customWidth="1"/>
    <col min="9732" max="9732" width="18.140625" style="19" bestFit="1" customWidth="1"/>
    <col min="9733" max="9733" width="19.42578125" style="19" bestFit="1" customWidth="1"/>
    <col min="9734" max="9734" width="13.140625" style="19" customWidth="1"/>
    <col min="9735" max="9735" width="13.28515625" style="19" customWidth="1"/>
    <col min="9736" max="9736" width="11.85546875" style="19" customWidth="1"/>
    <col min="9737" max="9737" width="51.28515625" style="19" bestFit="1" customWidth="1"/>
    <col min="9738" max="9984" width="9.140625" style="19"/>
    <col min="9985" max="9985" width="4.28515625" style="19" bestFit="1" customWidth="1"/>
    <col min="9986" max="9986" width="13.28515625" style="19" customWidth="1"/>
    <col min="9987" max="9987" width="35.140625" style="19" customWidth="1"/>
    <col min="9988" max="9988" width="18.140625" style="19" bestFit="1" customWidth="1"/>
    <col min="9989" max="9989" width="19.42578125" style="19" bestFit="1" customWidth="1"/>
    <col min="9990" max="9990" width="13.140625" style="19" customWidth="1"/>
    <col min="9991" max="9991" width="13.28515625" style="19" customWidth="1"/>
    <col min="9992" max="9992" width="11.85546875" style="19" customWidth="1"/>
    <col min="9993" max="9993" width="51.28515625" style="19" bestFit="1" customWidth="1"/>
    <col min="9994" max="10240" width="9.140625" style="19"/>
    <col min="10241" max="10241" width="4.28515625" style="19" bestFit="1" customWidth="1"/>
    <col min="10242" max="10242" width="13.28515625" style="19" customWidth="1"/>
    <col min="10243" max="10243" width="35.140625" style="19" customWidth="1"/>
    <col min="10244" max="10244" width="18.140625" style="19" bestFit="1" customWidth="1"/>
    <col min="10245" max="10245" width="19.42578125" style="19" bestFit="1" customWidth="1"/>
    <col min="10246" max="10246" width="13.140625" style="19" customWidth="1"/>
    <col min="10247" max="10247" width="13.28515625" style="19" customWidth="1"/>
    <col min="10248" max="10248" width="11.85546875" style="19" customWidth="1"/>
    <col min="10249" max="10249" width="51.28515625" style="19" bestFit="1" customWidth="1"/>
    <col min="10250" max="10496" width="9.140625" style="19"/>
    <col min="10497" max="10497" width="4.28515625" style="19" bestFit="1" customWidth="1"/>
    <col min="10498" max="10498" width="13.28515625" style="19" customWidth="1"/>
    <col min="10499" max="10499" width="35.140625" style="19" customWidth="1"/>
    <col min="10500" max="10500" width="18.140625" style="19" bestFit="1" customWidth="1"/>
    <col min="10501" max="10501" width="19.42578125" style="19" bestFit="1" customWidth="1"/>
    <col min="10502" max="10502" width="13.140625" style="19" customWidth="1"/>
    <col min="10503" max="10503" width="13.28515625" style="19" customWidth="1"/>
    <col min="10504" max="10504" width="11.85546875" style="19" customWidth="1"/>
    <col min="10505" max="10505" width="51.28515625" style="19" bestFit="1" customWidth="1"/>
    <col min="10506" max="10752" width="9.140625" style="19"/>
    <col min="10753" max="10753" width="4.28515625" style="19" bestFit="1" customWidth="1"/>
    <col min="10754" max="10754" width="13.28515625" style="19" customWidth="1"/>
    <col min="10755" max="10755" width="35.140625" style="19" customWidth="1"/>
    <col min="10756" max="10756" width="18.140625" style="19" bestFit="1" customWidth="1"/>
    <col min="10757" max="10757" width="19.42578125" style="19" bestFit="1" customWidth="1"/>
    <col min="10758" max="10758" width="13.140625" style="19" customWidth="1"/>
    <col min="10759" max="10759" width="13.28515625" style="19" customWidth="1"/>
    <col min="10760" max="10760" width="11.85546875" style="19" customWidth="1"/>
    <col min="10761" max="10761" width="51.28515625" style="19" bestFit="1" customWidth="1"/>
    <col min="10762" max="11008" width="9.140625" style="19"/>
    <col min="11009" max="11009" width="4.28515625" style="19" bestFit="1" customWidth="1"/>
    <col min="11010" max="11010" width="13.28515625" style="19" customWidth="1"/>
    <col min="11011" max="11011" width="35.140625" style="19" customWidth="1"/>
    <col min="11012" max="11012" width="18.140625" style="19" bestFit="1" customWidth="1"/>
    <col min="11013" max="11013" width="19.42578125" style="19" bestFit="1" customWidth="1"/>
    <col min="11014" max="11014" width="13.140625" style="19" customWidth="1"/>
    <col min="11015" max="11015" width="13.28515625" style="19" customWidth="1"/>
    <col min="11016" max="11016" width="11.85546875" style="19" customWidth="1"/>
    <col min="11017" max="11017" width="51.28515625" style="19" bestFit="1" customWidth="1"/>
    <col min="11018" max="11264" width="9.140625" style="19"/>
    <col min="11265" max="11265" width="4.28515625" style="19" bestFit="1" customWidth="1"/>
    <col min="11266" max="11266" width="13.28515625" style="19" customWidth="1"/>
    <col min="11267" max="11267" width="35.140625" style="19" customWidth="1"/>
    <col min="11268" max="11268" width="18.140625" style="19" bestFit="1" customWidth="1"/>
    <col min="11269" max="11269" width="19.42578125" style="19" bestFit="1" customWidth="1"/>
    <col min="11270" max="11270" width="13.140625" style="19" customWidth="1"/>
    <col min="11271" max="11271" width="13.28515625" style="19" customWidth="1"/>
    <col min="11272" max="11272" width="11.85546875" style="19" customWidth="1"/>
    <col min="11273" max="11273" width="51.28515625" style="19" bestFit="1" customWidth="1"/>
    <col min="11274" max="11520" width="9.140625" style="19"/>
    <col min="11521" max="11521" width="4.28515625" style="19" bestFit="1" customWidth="1"/>
    <col min="11522" max="11522" width="13.28515625" style="19" customWidth="1"/>
    <col min="11523" max="11523" width="35.140625" style="19" customWidth="1"/>
    <col min="11524" max="11524" width="18.140625" style="19" bestFit="1" customWidth="1"/>
    <col min="11525" max="11525" width="19.42578125" style="19" bestFit="1" customWidth="1"/>
    <col min="11526" max="11526" width="13.140625" style="19" customWidth="1"/>
    <col min="11527" max="11527" width="13.28515625" style="19" customWidth="1"/>
    <col min="11528" max="11528" width="11.85546875" style="19" customWidth="1"/>
    <col min="11529" max="11529" width="51.28515625" style="19" bestFit="1" customWidth="1"/>
    <col min="11530" max="11776" width="9.140625" style="19"/>
    <col min="11777" max="11777" width="4.28515625" style="19" bestFit="1" customWidth="1"/>
    <col min="11778" max="11778" width="13.28515625" style="19" customWidth="1"/>
    <col min="11779" max="11779" width="35.140625" style="19" customWidth="1"/>
    <col min="11780" max="11780" width="18.140625" style="19" bestFit="1" customWidth="1"/>
    <col min="11781" max="11781" width="19.42578125" style="19" bestFit="1" customWidth="1"/>
    <col min="11782" max="11782" width="13.140625" style="19" customWidth="1"/>
    <col min="11783" max="11783" width="13.28515625" style="19" customWidth="1"/>
    <col min="11784" max="11784" width="11.85546875" style="19" customWidth="1"/>
    <col min="11785" max="11785" width="51.28515625" style="19" bestFit="1" customWidth="1"/>
    <col min="11786" max="12032" width="9.140625" style="19"/>
    <col min="12033" max="12033" width="4.28515625" style="19" bestFit="1" customWidth="1"/>
    <col min="12034" max="12034" width="13.28515625" style="19" customWidth="1"/>
    <col min="12035" max="12035" width="35.140625" style="19" customWidth="1"/>
    <col min="12036" max="12036" width="18.140625" style="19" bestFit="1" customWidth="1"/>
    <col min="12037" max="12037" width="19.42578125" style="19" bestFit="1" customWidth="1"/>
    <col min="12038" max="12038" width="13.140625" style="19" customWidth="1"/>
    <col min="12039" max="12039" width="13.28515625" style="19" customWidth="1"/>
    <col min="12040" max="12040" width="11.85546875" style="19" customWidth="1"/>
    <col min="12041" max="12041" width="51.28515625" style="19" bestFit="1" customWidth="1"/>
    <col min="12042" max="12288" width="9.140625" style="19"/>
    <col min="12289" max="12289" width="4.28515625" style="19" bestFit="1" customWidth="1"/>
    <col min="12290" max="12290" width="13.28515625" style="19" customWidth="1"/>
    <col min="12291" max="12291" width="35.140625" style="19" customWidth="1"/>
    <col min="12292" max="12292" width="18.140625" style="19" bestFit="1" customWidth="1"/>
    <col min="12293" max="12293" width="19.42578125" style="19" bestFit="1" customWidth="1"/>
    <col min="12294" max="12294" width="13.140625" style="19" customWidth="1"/>
    <col min="12295" max="12295" width="13.28515625" style="19" customWidth="1"/>
    <col min="12296" max="12296" width="11.85546875" style="19" customWidth="1"/>
    <col min="12297" max="12297" width="51.28515625" style="19" bestFit="1" customWidth="1"/>
    <col min="12298" max="12544" width="9.140625" style="19"/>
    <col min="12545" max="12545" width="4.28515625" style="19" bestFit="1" customWidth="1"/>
    <col min="12546" max="12546" width="13.28515625" style="19" customWidth="1"/>
    <col min="12547" max="12547" width="35.140625" style="19" customWidth="1"/>
    <col min="12548" max="12548" width="18.140625" style="19" bestFit="1" customWidth="1"/>
    <col min="12549" max="12549" width="19.42578125" style="19" bestFit="1" customWidth="1"/>
    <col min="12550" max="12550" width="13.140625" style="19" customWidth="1"/>
    <col min="12551" max="12551" width="13.28515625" style="19" customWidth="1"/>
    <col min="12552" max="12552" width="11.85546875" style="19" customWidth="1"/>
    <col min="12553" max="12553" width="51.28515625" style="19" bestFit="1" customWidth="1"/>
    <col min="12554" max="12800" width="9.140625" style="19"/>
    <col min="12801" max="12801" width="4.28515625" style="19" bestFit="1" customWidth="1"/>
    <col min="12802" max="12802" width="13.28515625" style="19" customWidth="1"/>
    <col min="12803" max="12803" width="35.140625" style="19" customWidth="1"/>
    <col min="12804" max="12804" width="18.140625" style="19" bestFit="1" customWidth="1"/>
    <col min="12805" max="12805" width="19.42578125" style="19" bestFit="1" customWidth="1"/>
    <col min="12806" max="12806" width="13.140625" style="19" customWidth="1"/>
    <col min="12807" max="12807" width="13.28515625" style="19" customWidth="1"/>
    <col min="12808" max="12808" width="11.85546875" style="19" customWidth="1"/>
    <col min="12809" max="12809" width="51.28515625" style="19" bestFit="1" customWidth="1"/>
    <col min="12810" max="13056" width="9.140625" style="19"/>
    <col min="13057" max="13057" width="4.28515625" style="19" bestFit="1" customWidth="1"/>
    <col min="13058" max="13058" width="13.28515625" style="19" customWidth="1"/>
    <col min="13059" max="13059" width="35.140625" style="19" customWidth="1"/>
    <col min="13060" max="13060" width="18.140625" style="19" bestFit="1" customWidth="1"/>
    <col min="13061" max="13061" width="19.42578125" style="19" bestFit="1" customWidth="1"/>
    <col min="13062" max="13062" width="13.140625" style="19" customWidth="1"/>
    <col min="13063" max="13063" width="13.28515625" style="19" customWidth="1"/>
    <col min="13064" max="13064" width="11.85546875" style="19" customWidth="1"/>
    <col min="13065" max="13065" width="51.28515625" style="19" bestFit="1" customWidth="1"/>
    <col min="13066" max="13312" width="9.140625" style="19"/>
    <col min="13313" max="13313" width="4.28515625" style="19" bestFit="1" customWidth="1"/>
    <col min="13314" max="13314" width="13.28515625" style="19" customWidth="1"/>
    <col min="13315" max="13315" width="35.140625" style="19" customWidth="1"/>
    <col min="13316" max="13316" width="18.140625" style="19" bestFit="1" customWidth="1"/>
    <col min="13317" max="13317" width="19.42578125" style="19" bestFit="1" customWidth="1"/>
    <col min="13318" max="13318" width="13.140625" style="19" customWidth="1"/>
    <col min="13319" max="13319" width="13.28515625" style="19" customWidth="1"/>
    <col min="13320" max="13320" width="11.85546875" style="19" customWidth="1"/>
    <col min="13321" max="13321" width="51.28515625" style="19" bestFit="1" customWidth="1"/>
    <col min="13322" max="13568" width="9.140625" style="19"/>
    <col min="13569" max="13569" width="4.28515625" style="19" bestFit="1" customWidth="1"/>
    <col min="13570" max="13570" width="13.28515625" style="19" customWidth="1"/>
    <col min="13571" max="13571" width="35.140625" style="19" customWidth="1"/>
    <col min="13572" max="13572" width="18.140625" style="19" bestFit="1" customWidth="1"/>
    <col min="13573" max="13573" width="19.42578125" style="19" bestFit="1" customWidth="1"/>
    <col min="13574" max="13574" width="13.140625" style="19" customWidth="1"/>
    <col min="13575" max="13575" width="13.28515625" style="19" customWidth="1"/>
    <col min="13576" max="13576" width="11.85546875" style="19" customWidth="1"/>
    <col min="13577" max="13577" width="51.28515625" style="19" bestFit="1" customWidth="1"/>
    <col min="13578" max="13824" width="9.140625" style="19"/>
    <col min="13825" max="13825" width="4.28515625" style="19" bestFit="1" customWidth="1"/>
    <col min="13826" max="13826" width="13.28515625" style="19" customWidth="1"/>
    <col min="13827" max="13827" width="35.140625" style="19" customWidth="1"/>
    <col min="13828" max="13828" width="18.140625" style="19" bestFit="1" customWidth="1"/>
    <col min="13829" max="13829" width="19.42578125" style="19" bestFit="1" customWidth="1"/>
    <col min="13830" max="13830" width="13.140625" style="19" customWidth="1"/>
    <col min="13831" max="13831" width="13.28515625" style="19" customWidth="1"/>
    <col min="13832" max="13832" width="11.85546875" style="19" customWidth="1"/>
    <col min="13833" max="13833" width="51.28515625" style="19" bestFit="1" customWidth="1"/>
    <col min="13834" max="14080" width="9.140625" style="19"/>
    <col min="14081" max="14081" width="4.28515625" style="19" bestFit="1" customWidth="1"/>
    <col min="14082" max="14082" width="13.28515625" style="19" customWidth="1"/>
    <col min="14083" max="14083" width="35.140625" style="19" customWidth="1"/>
    <col min="14084" max="14084" width="18.140625" style="19" bestFit="1" customWidth="1"/>
    <col min="14085" max="14085" width="19.42578125" style="19" bestFit="1" customWidth="1"/>
    <col min="14086" max="14086" width="13.140625" style="19" customWidth="1"/>
    <col min="14087" max="14087" width="13.28515625" style="19" customWidth="1"/>
    <col min="14088" max="14088" width="11.85546875" style="19" customWidth="1"/>
    <col min="14089" max="14089" width="51.28515625" style="19" bestFit="1" customWidth="1"/>
    <col min="14090" max="14336" width="9.140625" style="19"/>
    <col min="14337" max="14337" width="4.28515625" style="19" bestFit="1" customWidth="1"/>
    <col min="14338" max="14338" width="13.28515625" style="19" customWidth="1"/>
    <col min="14339" max="14339" width="35.140625" style="19" customWidth="1"/>
    <col min="14340" max="14340" width="18.140625" style="19" bestFit="1" customWidth="1"/>
    <col min="14341" max="14341" width="19.42578125" style="19" bestFit="1" customWidth="1"/>
    <col min="14342" max="14342" width="13.140625" style="19" customWidth="1"/>
    <col min="14343" max="14343" width="13.28515625" style="19" customWidth="1"/>
    <col min="14344" max="14344" width="11.85546875" style="19" customWidth="1"/>
    <col min="14345" max="14345" width="51.28515625" style="19" bestFit="1" customWidth="1"/>
    <col min="14346" max="14592" width="9.140625" style="19"/>
    <col min="14593" max="14593" width="4.28515625" style="19" bestFit="1" customWidth="1"/>
    <col min="14594" max="14594" width="13.28515625" style="19" customWidth="1"/>
    <col min="14595" max="14595" width="35.140625" style="19" customWidth="1"/>
    <col min="14596" max="14596" width="18.140625" style="19" bestFit="1" customWidth="1"/>
    <col min="14597" max="14597" width="19.42578125" style="19" bestFit="1" customWidth="1"/>
    <col min="14598" max="14598" width="13.140625" style="19" customWidth="1"/>
    <col min="14599" max="14599" width="13.28515625" style="19" customWidth="1"/>
    <col min="14600" max="14600" width="11.85546875" style="19" customWidth="1"/>
    <col min="14601" max="14601" width="51.28515625" style="19" bestFit="1" customWidth="1"/>
    <col min="14602" max="14848" width="9.140625" style="19"/>
    <col min="14849" max="14849" width="4.28515625" style="19" bestFit="1" customWidth="1"/>
    <col min="14850" max="14850" width="13.28515625" style="19" customWidth="1"/>
    <col min="14851" max="14851" width="35.140625" style="19" customWidth="1"/>
    <col min="14852" max="14852" width="18.140625" style="19" bestFit="1" customWidth="1"/>
    <col min="14853" max="14853" width="19.42578125" style="19" bestFit="1" customWidth="1"/>
    <col min="14854" max="14854" width="13.140625" style="19" customWidth="1"/>
    <col min="14855" max="14855" width="13.28515625" style="19" customWidth="1"/>
    <col min="14856" max="14856" width="11.85546875" style="19" customWidth="1"/>
    <col min="14857" max="14857" width="51.28515625" style="19" bestFit="1" customWidth="1"/>
    <col min="14858" max="15104" width="9.140625" style="19"/>
    <col min="15105" max="15105" width="4.28515625" style="19" bestFit="1" customWidth="1"/>
    <col min="15106" max="15106" width="13.28515625" style="19" customWidth="1"/>
    <col min="15107" max="15107" width="35.140625" style="19" customWidth="1"/>
    <col min="15108" max="15108" width="18.140625" style="19" bestFit="1" customWidth="1"/>
    <col min="15109" max="15109" width="19.42578125" style="19" bestFit="1" customWidth="1"/>
    <col min="15110" max="15110" width="13.140625" style="19" customWidth="1"/>
    <col min="15111" max="15111" width="13.28515625" style="19" customWidth="1"/>
    <col min="15112" max="15112" width="11.85546875" style="19" customWidth="1"/>
    <col min="15113" max="15113" width="51.28515625" style="19" bestFit="1" customWidth="1"/>
    <col min="15114" max="15360" width="9.140625" style="19"/>
    <col min="15361" max="15361" width="4.28515625" style="19" bestFit="1" customWidth="1"/>
    <col min="15362" max="15362" width="13.28515625" style="19" customWidth="1"/>
    <col min="15363" max="15363" width="35.140625" style="19" customWidth="1"/>
    <col min="15364" max="15364" width="18.140625" style="19" bestFit="1" customWidth="1"/>
    <col min="15365" max="15365" width="19.42578125" style="19" bestFit="1" customWidth="1"/>
    <col min="15366" max="15366" width="13.140625" style="19" customWidth="1"/>
    <col min="15367" max="15367" width="13.28515625" style="19" customWidth="1"/>
    <col min="15368" max="15368" width="11.85546875" style="19" customWidth="1"/>
    <col min="15369" max="15369" width="51.28515625" style="19" bestFit="1" customWidth="1"/>
    <col min="15370" max="15616" width="9.140625" style="19"/>
    <col min="15617" max="15617" width="4.28515625" style="19" bestFit="1" customWidth="1"/>
    <col min="15618" max="15618" width="13.28515625" style="19" customWidth="1"/>
    <col min="15619" max="15619" width="35.140625" style="19" customWidth="1"/>
    <col min="15620" max="15620" width="18.140625" style="19" bestFit="1" customWidth="1"/>
    <col min="15621" max="15621" width="19.42578125" style="19" bestFit="1" customWidth="1"/>
    <col min="15622" max="15622" width="13.140625" style="19" customWidth="1"/>
    <col min="15623" max="15623" width="13.28515625" style="19" customWidth="1"/>
    <col min="15624" max="15624" width="11.85546875" style="19" customWidth="1"/>
    <col min="15625" max="15625" width="51.28515625" style="19" bestFit="1" customWidth="1"/>
    <col min="15626" max="15872" width="9.140625" style="19"/>
    <col min="15873" max="15873" width="4.28515625" style="19" bestFit="1" customWidth="1"/>
    <col min="15874" max="15874" width="13.28515625" style="19" customWidth="1"/>
    <col min="15875" max="15875" width="35.140625" style="19" customWidth="1"/>
    <col min="15876" max="15876" width="18.140625" style="19" bestFit="1" customWidth="1"/>
    <col min="15877" max="15877" width="19.42578125" style="19" bestFit="1" customWidth="1"/>
    <col min="15878" max="15878" width="13.140625" style="19" customWidth="1"/>
    <col min="15879" max="15879" width="13.28515625" style="19" customWidth="1"/>
    <col min="15880" max="15880" width="11.85546875" style="19" customWidth="1"/>
    <col min="15881" max="15881" width="51.28515625" style="19" bestFit="1" customWidth="1"/>
    <col min="15882" max="16128" width="9.140625" style="19"/>
    <col min="16129" max="16129" width="4.28515625" style="19" bestFit="1" customWidth="1"/>
    <col min="16130" max="16130" width="13.28515625" style="19" customWidth="1"/>
    <col min="16131" max="16131" width="35.140625" style="19" customWidth="1"/>
    <col min="16132" max="16132" width="18.140625" style="19" bestFit="1" customWidth="1"/>
    <col min="16133" max="16133" width="19.42578125" style="19" bestFit="1" customWidth="1"/>
    <col min="16134" max="16134" width="13.140625" style="19" customWidth="1"/>
    <col min="16135" max="16135" width="13.28515625" style="19" customWidth="1"/>
    <col min="16136" max="16136" width="11.85546875" style="19" customWidth="1"/>
    <col min="16137" max="16137" width="51.28515625" style="19" bestFit="1" customWidth="1"/>
    <col min="16138" max="16384" width="9.140625" style="19"/>
  </cols>
  <sheetData>
    <row r="1" spans="1:9" ht="28.5" thickBot="1">
      <c r="A1" s="18" t="s">
        <v>61</v>
      </c>
      <c r="B1" s="18"/>
      <c r="C1" s="18"/>
      <c r="D1" s="18"/>
      <c r="E1" s="18"/>
      <c r="F1" s="18"/>
      <c r="G1" s="18"/>
      <c r="H1" s="18"/>
      <c r="I1" s="18"/>
    </row>
    <row r="2" spans="1:9" s="26" customFormat="1" ht="29.25" customHeight="1" thickBot="1">
      <c r="A2" s="20" t="s">
        <v>62</v>
      </c>
      <c r="B2" s="21" t="s">
        <v>63</v>
      </c>
      <c r="C2" s="22" t="s">
        <v>64</v>
      </c>
      <c r="D2" s="23" t="s">
        <v>65</v>
      </c>
      <c r="E2" s="22" t="s">
        <v>66</v>
      </c>
      <c r="F2" s="23" t="s">
        <v>67</v>
      </c>
      <c r="G2" s="22" t="s">
        <v>68</v>
      </c>
      <c r="H2" s="24" t="s">
        <v>69</v>
      </c>
      <c r="I2" s="25" t="s">
        <v>70</v>
      </c>
    </row>
    <row r="3" spans="1:9" ht="15">
      <c r="A3" s="27">
        <v>1</v>
      </c>
      <c r="B3" s="28" t="s">
        <v>71</v>
      </c>
      <c r="C3" s="29" t="s">
        <v>72</v>
      </c>
      <c r="D3" s="30" t="s">
        <v>73</v>
      </c>
      <c r="E3" s="31" t="s">
        <v>74</v>
      </c>
      <c r="F3" s="32"/>
      <c r="G3" s="31" t="s">
        <v>75</v>
      </c>
      <c r="H3" s="33"/>
      <c r="I3" s="34" t="s">
        <v>76</v>
      </c>
    </row>
    <row r="4" spans="1:9" ht="15">
      <c r="A4" s="35">
        <v>2</v>
      </c>
      <c r="B4" s="36" t="s">
        <v>77</v>
      </c>
      <c r="C4" s="37" t="s">
        <v>78</v>
      </c>
      <c r="D4" s="38" t="s">
        <v>79</v>
      </c>
      <c r="E4" s="39" t="s">
        <v>80</v>
      </c>
      <c r="F4" s="40"/>
      <c r="G4" s="39" t="s">
        <v>81</v>
      </c>
      <c r="H4" s="41"/>
      <c r="I4" s="42" t="s">
        <v>76</v>
      </c>
    </row>
    <row r="5" spans="1:9" ht="15">
      <c r="A5" s="35"/>
      <c r="B5" s="36"/>
      <c r="C5" s="37"/>
      <c r="D5" s="38" t="s">
        <v>82</v>
      </c>
      <c r="E5" s="43" t="s">
        <v>83</v>
      </c>
      <c r="F5" s="40"/>
      <c r="G5" s="39"/>
      <c r="H5" s="41"/>
      <c r="I5" s="42"/>
    </row>
    <row r="6" spans="1:9" ht="15">
      <c r="A6" s="35">
        <v>3</v>
      </c>
      <c r="B6" s="36" t="s">
        <v>84</v>
      </c>
      <c r="C6" s="37" t="s">
        <v>85</v>
      </c>
      <c r="D6" s="40" t="s">
        <v>86</v>
      </c>
      <c r="E6" s="39" t="s">
        <v>87</v>
      </c>
      <c r="F6" s="44"/>
      <c r="G6" s="39" t="s">
        <v>88</v>
      </c>
      <c r="H6" s="41"/>
      <c r="I6" s="42" t="s">
        <v>89</v>
      </c>
    </row>
    <row r="7" spans="1:9" ht="15">
      <c r="A7" s="35">
        <v>4</v>
      </c>
      <c r="B7" s="36" t="s">
        <v>90</v>
      </c>
      <c r="C7" s="37"/>
      <c r="D7" s="40" t="s">
        <v>91</v>
      </c>
      <c r="E7" s="39" t="s">
        <v>92</v>
      </c>
      <c r="F7" s="44"/>
      <c r="G7" s="39" t="s">
        <v>93</v>
      </c>
      <c r="H7" s="41"/>
      <c r="I7" s="42" t="s">
        <v>94</v>
      </c>
    </row>
    <row r="8" spans="1:9" ht="15">
      <c r="A8" s="35">
        <v>5</v>
      </c>
      <c r="B8" s="36" t="s">
        <v>95</v>
      </c>
      <c r="C8" s="37"/>
      <c r="D8" s="40" t="s">
        <v>96</v>
      </c>
      <c r="E8" s="39" t="s">
        <v>97</v>
      </c>
      <c r="F8" s="44"/>
      <c r="G8" s="39" t="s">
        <v>98</v>
      </c>
      <c r="H8" s="41"/>
      <c r="I8" s="42" t="s">
        <v>94</v>
      </c>
    </row>
    <row r="9" spans="1:9" ht="15">
      <c r="A9" s="35"/>
      <c r="B9" s="36"/>
      <c r="C9" s="37"/>
      <c r="D9" s="40"/>
      <c r="E9" s="39" t="s">
        <v>99</v>
      </c>
      <c r="F9" s="40"/>
      <c r="G9" s="40">
        <v>0</v>
      </c>
      <c r="H9" s="45"/>
      <c r="I9" s="42"/>
    </row>
    <row r="10" spans="1:9" ht="15">
      <c r="A10" s="35">
        <v>6</v>
      </c>
      <c r="B10" s="36" t="s">
        <v>100</v>
      </c>
      <c r="C10" s="37"/>
      <c r="D10" s="40" t="s">
        <v>101</v>
      </c>
      <c r="E10" s="39" t="s">
        <v>102</v>
      </c>
      <c r="F10" s="44"/>
      <c r="G10" s="39" t="s">
        <v>103</v>
      </c>
      <c r="H10" s="41"/>
      <c r="I10" s="42" t="s">
        <v>104</v>
      </c>
    </row>
    <row r="11" spans="1:9" ht="15">
      <c r="A11" s="35"/>
      <c r="B11" s="36"/>
      <c r="C11" s="37"/>
      <c r="D11" s="40"/>
      <c r="E11" s="40">
        <v>0</v>
      </c>
      <c r="F11" s="44"/>
      <c r="G11" s="40">
        <v>0</v>
      </c>
      <c r="H11" s="45"/>
      <c r="I11" s="42"/>
    </row>
    <row r="12" spans="1:9" ht="15">
      <c r="A12" s="35">
        <v>7</v>
      </c>
      <c r="B12" s="36" t="s">
        <v>105</v>
      </c>
      <c r="C12" s="37" t="s">
        <v>106</v>
      </c>
      <c r="D12" s="40" t="s">
        <v>107</v>
      </c>
      <c r="E12" s="39" t="s">
        <v>108</v>
      </c>
      <c r="F12" s="44"/>
      <c r="G12" s="39" t="s">
        <v>109</v>
      </c>
      <c r="H12" s="41"/>
      <c r="I12" s="42" t="s">
        <v>110</v>
      </c>
    </row>
    <row r="13" spans="1:9" ht="15">
      <c r="A13" s="35"/>
      <c r="B13" s="36"/>
      <c r="C13" s="37"/>
      <c r="D13" s="40" t="s">
        <v>111</v>
      </c>
      <c r="E13" s="39" t="s">
        <v>108</v>
      </c>
      <c r="F13" s="44"/>
      <c r="G13" s="39" t="s">
        <v>109</v>
      </c>
      <c r="H13" s="41"/>
      <c r="I13" s="42" t="s">
        <v>110</v>
      </c>
    </row>
    <row r="14" spans="1:9" ht="15">
      <c r="A14" s="35"/>
      <c r="B14" s="36"/>
      <c r="C14" s="37"/>
      <c r="D14" s="40" t="s">
        <v>112</v>
      </c>
      <c r="E14" s="39" t="s">
        <v>108</v>
      </c>
      <c r="F14" s="44"/>
      <c r="G14" s="39" t="s">
        <v>109</v>
      </c>
      <c r="H14" s="41"/>
      <c r="I14" s="42" t="s">
        <v>110</v>
      </c>
    </row>
    <row r="15" spans="1:9" ht="15">
      <c r="A15" s="35"/>
      <c r="B15" s="36"/>
      <c r="C15" s="37"/>
      <c r="D15" s="38" t="s">
        <v>113</v>
      </c>
      <c r="E15" s="39"/>
      <c r="F15" s="40"/>
      <c r="G15" s="39"/>
      <c r="H15" s="41"/>
      <c r="I15" s="42"/>
    </row>
    <row r="16" spans="1:9" ht="15">
      <c r="A16" s="35"/>
      <c r="B16" s="36"/>
      <c r="C16" s="37" t="s">
        <v>114</v>
      </c>
      <c r="D16" s="38">
        <v>80082559</v>
      </c>
      <c r="E16" s="39"/>
      <c r="F16" s="40"/>
      <c r="G16" s="39"/>
      <c r="H16" s="41"/>
      <c r="I16" s="42"/>
    </row>
    <row r="17" spans="1:9" ht="15">
      <c r="A17" s="35">
        <v>8</v>
      </c>
      <c r="B17" s="36" t="s">
        <v>115</v>
      </c>
      <c r="C17" s="37" t="s">
        <v>116</v>
      </c>
      <c r="D17" s="40" t="s">
        <v>117</v>
      </c>
      <c r="E17" s="39" t="s">
        <v>118</v>
      </c>
      <c r="F17" s="44"/>
      <c r="G17" s="39" t="s">
        <v>119</v>
      </c>
      <c r="H17" s="41"/>
      <c r="I17" s="42" t="s">
        <v>120</v>
      </c>
    </row>
    <row r="18" spans="1:9" ht="15">
      <c r="A18" s="35"/>
      <c r="B18" s="36"/>
      <c r="C18" s="37"/>
      <c r="D18" s="38" t="s">
        <v>121</v>
      </c>
      <c r="E18" s="39" t="s">
        <v>118</v>
      </c>
      <c r="F18" s="38"/>
      <c r="G18" s="39" t="s">
        <v>119</v>
      </c>
      <c r="H18" s="41"/>
      <c r="I18" s="42"/>
    </row>
    <row r="19" spans="1:9" ht="15">
      <c r="A19" s="35">
        <v>9</v>
      </c>
      <c r="B19" s="36" t="s">
        <v>122</v>
      </c>
      <c r="C19" s="37" t="s">
        <v>123</v>
      </c>
      <c r="D19" s="40" t="s">
        <v>124</v>
      </c>
      <c r="E19" s="40">
        <v>0</v>
      </c>
      <c r="F19" s="44"/>
      <c r="G19" s="40">
        <v>0</v>
      </c>
      <c r="H19" s="45"/>
      <c r="I19" s="42" t="s">
        <v>125</v>
      </c>
    </row>
    <row r="20" spans="1:9" ht="15">
      <c r="A20" s="35">
        <v>10</v>
      </c>
      <c r="B20" s="36" t="s">
        <v>126</v>
      </c>
      <c r="C20" s="37" t="s">
        <v>127</v>
      </c>
      <c r="D20" s="40" t="s">
        <v>128</v>
      </c>
      <c r="E20" s="39" t="s">
        <v>129</v>
      </c>
      <c r="F20" s="44"/>
      <c r="G20" s="39" t="s">
        <v>130</v>
      </c>
      <c r="H20" s="41"/>
      <c r="I20" s="42" t="s">
        <v>131</v>
      </c>
    </row>
    <row r="21" spans="1:9" ht="15">
      <c r="A21" s="35"/>
      <c r="B21" s="36"/>
      <c r="C21" s="37"/>
      <c r="D21" s="40"/>
      <c r="E21" s="39" t="s">
        <v>132</v>
      </c>
      <c r="F21" s="40"/>
      <c r="G21" s="40">
        <v>0</v>
      </c>
      <c r="H21" s="45"/>
      <c r="I21" s="42"/>
    </row>
    <row r="22" spans="1:9" ht="15">
      <c r="A22" s="35"/>
      <c r="B22" s="36"/>
      <c r="C22" s="37"/>
      <c r="D22" s="40" t="s">
        <v>133</v>
      </c>
      <c r="E22" s="37" t="s">
        <v>134</v>
      </c>
      <c r="F22" s="40"/>
      <c r="G22" s="40"/>
      <c r="H22" s="45"/>
      <c r="I22" s="42" t="s">
        <v>135</v>
      </c>
    </row>
    <row r="23" spans="1:9" ht="15">
      <c r="A23" s="35">
        <v>11</v>
      </c>
      <c r="B23" s="36" t="s">
        <v>136</v>
      </c>
      <c r="C23" s="37"/>
      <c r="D23" s="40" t="s">
        <v>137</v>
      </c>
      <c r="E23" s="39" t="s">
        <v>138</v>
      </c>
      <c r="F23" s="44"/>
      <c r="G23" s="39" t="s">
        <v>139</v>
      </c>
      <c r="H23" s="41"/>
      <c r="I23" s="42" t="s">
        <v>140</v>
      </c>
    </row>
    <row r="24" spans="1:9" ht="15">
      <c r="A24" s="35">
        <v>12</v>
      </c>
      <c r="B24" s="36" t="s">
        <v>141</v>
      </c>
      <c r="C24" s="37"/>
      <c r="D24" s="40" t="s">
        <v>142</v>
      </c>
      <c r="E24" s="37" t="s">
        <v>143</v>
      </c>
      <c r="F24" s="44"/>
      <c r="G24" s="39">
        <v>3969888</v>
      </c>
      <c r="H24" s="41"/>
      <c r="I24" s="42" t="s">
        <v>140</v>
      </c>
    </row>
    <row r="25" spans="1:9" ht="15">
      <c r="A25" s="35">
        <v>13</v>
      </c>
      <c r="B25" s="36" t="s">
        <v>144</v>
      </c>
      <c r="C25" s="37" t="s">
        <v>145</v>
      </c>
      <c r="D25" s="40" t="s">
        <v>146</v>
      </c>
      <c r="E25" s="39" t="s">
        <v>147</v>
      </c>
      <c r="F25" s="44"/>
      <c r="G25" s="39" t="s">
        <v>148</v>
      </c>
      <c r="H25" s="41"/>
      <c r="I25" s="42" t="s">
        <v>149</v>
      </c>
    </row>
    <row r="26" spans="1:9" ht="15">
      <c r="A26" s="35"/>
      <c r="B26" s="36"/>
      <c r="C26" s="37"/>
      <c r="D26" s="40"/>
      <c r="E26" s="39" t="s">
        <v>150</v>
      </c>
      <c r="F26" s="44"/>
      <c r="G26" s="39"/>
      <c r="H26" s="41"/>
      <c r="I26" s="42"/>
    </row>
    <row r="27" spans="1:9" ht="15">
      <c r="A27" s="35">
        <v>14</v>
      </c>
      <c r="B27" s="36" t="s">
        <v>151</v>
      </c>
      <c r="C27" s="37" t="s">
        <v>152</v>
      </c>
      <c r="D27" s="40" t="s">
        <v>153</v>
      </c>
      <c r="E27" s="39" t="s">
        <v>154</v>
      </c>
      <c r="F27" s="44"/>
      <c r="G27" s="39" t="s">
        <v>155</v>
      </c>
      <c r="H27" s="41"/>
      <c r="I27" s="42" t="s">
        <v>156</v>
      </c>
    </row>
    <row r="28" spans="1:9" ht="15">
      <c r="A28" s="35">
        <v>15</v>
      </c>
      <c r="B28" s="36" t="s">
        <v>157</v>
      </c>
      <c r="C28" s="46" t="s">
        <v>158</v>
      </c>
      <c r="D28" s="40" t="s">
        <v>159</v>
      </c>
      <c r="E28" s="46" t="s">
        <v>160</v>
      </c>
      <c r="F28" s="40"/>
      <c r="G28" s="46" t="s">
        <v>161</v>
      </c>
      <c r="H28" s="47"/>
      <c r="I28" s="48" t="s">
        <v>162</v>
      </c>
    </row>
    <row r="29" spans="1:9" ht="15">
      <c r="A29" s="35"/>
      <c r="B29" s="36"/>
      <c r="C29" s="46"/>
      <c r="D29" s="38" t="s">
        <v>163</v>
      </c>
      <c r="E29" s="46" t="s">
        <v>164</v>
      </c>
      <c r="F29" s="40"/>
      <c r="G29" s="46"/>
      <c r="H29" s="47"/>
      <c r="I29" s="48" t="s">
        <v>162</v>
      </c>
    </row>
    <row r="30" spans="1:9" ht="15">
      <c r="A30" s="35"/>
      <c r="B30" s="36"/>
      <c r="C30" s="46"/>
      <c r="D30" s="38" t="s">
        <v>165</v>
      </c>
      <c r="E30" s="46" t="s">
        <v>166</v>
      </c>
      <c r="F30" s="40"/>
      <c r="G30" s="46"/>
      <c r="H30" s="47"/>
      <c r="I30" s="48"/>
    </row>
    <row r="31" spans="1:9" ht="15">
      <c r="A31" s="35"/>
      <c r="B31" s="36"/>
      <c r="C31" s="46"/>
      <c r="D31" s="38" t="s">
        <v>167</v>
      </c>
      <c r="E31" s="46" t="s">
        <v>168</v>
      </c>
      <c r="F31" s="40"/>
      <c r="G31" s="46"/>
      <c r="H31" s="47"/>
      <c r="I31" s="48"/>
    </row>
    <row r="32" spans="1:9" ht="14.25" customHeight="1">
      <c r="A32" s="35"/>
      <c r="B32" s="36"/>
      <c r="C32" s="46"/>
      <c r="D32" s="38"/>
      <c r="E32" s="46" t="s">
        <v>169</v>
      </c>
      <c r="F32" s="40"/>
      <c r="G32" s="46"/>
      <c r="H32" s="47"/>
      <c r="I32" s="48"/>
    </row>
    <row r="33" spans="1:10" ht="14.25" customHeight="1">
      <c r="A33" s="35"/>
      <c r="B33" s="36"/>
      <c r="C33" s="46"/>
      <c r="D33" s="38"/>
      <c r="E33" s="46" t="s">
        <v>170</v>
      </c>
      <c r="F33" s="40"/>
      <c r="G33" s="46"/>
      <c r="H33" s="47"/>
      <c r="I33" s="48"/>
    </row>
    <row r="34" spans="1:10" ht="14.25" customHeight="1">
      <c r="A34" s="35"/>
      <c r="B34" s="36"/>
      <c r="C34" s="46"/>
      <c r="D34" s="38" t="s">
        <v>171</v>
      </c>
      <c r="E34" s="46" t="s">
        <v>172</v>
      </c>
      <c r="F34" s="40"/>
      <c r="G34" s="46" t="s">
        <v>173</v>
      </c>
      <c r="H34" s="47"/>
      <c r="I34" s="48" t="s">
        <v>174</v>
      </c>
    </row>
    <row r="35" spans="1:10" ht="14.25" customHeight="1">
      <c r="A35" s="35"/>
      <c r="B35" s="36"/>
      <c r="C35" s="46"/>
      <c r="D35" s="38"/>
      <c r="E35" s="46" t="s">
        <v>175</v>
      </c>
      <c r="F35" s="49"/>
      <c r="G35" s="46"/>
      <c r="H35" s="47"/>
      <c r="I35" s="48"/>
    </row>
    <row r="36" spans="1:10" ht="14.25" customHeight="1">
      <c r="A36" s="35"/>
      <c r="B36" s="36"/>
      <c r="C36" s="46"/>
      <c r="D36" s="38" t="s">
        <v>176</v>
      </c>
      <c r="E36" s="46" t="s">
        <v>177</v>
      </c>
      <c r="F36" s="49"/>
      <c r="G36" s="46" t="s">
        <v>178</v>
      </c>
      <c r="H36" s="47"/>
      <c r="I36" s="48" t="s">
        <v>179</v>
      </c>
      <c r="J36" s="50" t="s">
        <v>180</v>
      </c>
    </row>
    <row r="37" spans="1:10" ht="14.25" customHeight="1">
      <c r="A37" s="35"/>
      <c r="B37" s="36"/>
      <c r="C37" s="46"/>
      <c r="D37" s="38" t="s">
        <v>181</v>
      </c>
      <c r="E37" s="46" t="s">
        <v>182</v>
      </c>
      <c r="F37" s="49"/>
      <c r="G37" s="46"/>
      <c r="H37" s="47"/>
      <c r="I37" s="48"/>
      <c r="J37" s="51"/>
    </row>
    <row r="38" spans="1:10" ht="14.25" customHeight="1">
      <c r="A38" s="35"/>
      <c r="B38" s="36"/>
      <c r="C38" s="46"/>
      <c r="D38" s="38"/>
      <c r="E38" s="46"/>
      <c r="F38" s="49"/>
      <c r="G38" s="46"/>
      <c r="H38" s="47"/>
      <c r="I38" s="48"/>
      <c r="J38" s="51"/>
    </row>
    <row r="39" spans="1:10" ht="14.25" customHeight="1">
      <c r="A39" s="35"/>
      <c r="B39" s="36"/>
      <c r="C39" s="46"/>
      <c r="D39" s="38" t="s">
        <v>183</v>
      </c>
      <c r="E39" s="46">
        <v>8004845</v>
      </c>
      <c r="F39" s="49"/>
      <c r="G39" s="46"/>
      <c r="H39" s="47"/>
      <c r="I39" s="48"/>
    </row>
    <row r="40" spans="1:10" ht="15">
      <c r="A40" s="35">
        <v>16</v>
      </c>
      <c r="B40" s="36" t="s">
        <v>184</v>
      </c>
      <c r="C40" s="46"/>
      <c r="D40" s="38" t="s">
        <v>185</v>
      </c>
      <c r="E40" s="40" t="s">
        <v>186</v>
      </c>
      <c r="F40" s="40"/>
      <c r="G40" s="40" t="s">
        <v>187</v>
      </c>
      <c r="H40" s="45"/>
      <c r="I40" s="48" t="s">
        <v>156</v>
      </c>
    </row>
    <row r="41" spans="1:10" ht="15">
      <c r="A41" s="35">
        <v>17</v>
      </c>
      <c r="B41" s="36" t="s">
        <v>188</v>
      </c>
      <c r="C41" s="46" t="s">
        <v>189</v>
      </c>
      <c r="D41" s="46" t="s">
        <v>190</v>
      </c>
      <c r="E41" s="40">
        <v>0</v>
      </c>
      <c r="F41" s="40"/>
      <c r="G41" s="40">
        <v>0</v>
      </c>
      <c r="H41" s="45"/>
      <c r="I41" s="48" t="s">
        <v>191</v>
      </c>
    </row>
    <row r="42" spans="1:10" ht="15">
      <c r="A42" s="35">
        <v>18</v>
      </c>
      <c r="B42" s="36" t="s">
        <v>192</v>
      </c>
      <c r="C42" s="46" t="s">
        <v>193</v>
      </c>
      <c r="D42" s="40" t="s">
        <v>194</v>
      </c>
      <c r="E42" s="40" t="s">
        <v>195</v>
      </c>
      <c r="F42" s="40"/>
      <c r="G42" s="40" t="s">
        <v>196</v>
      </c>
      <c r="H42" s="45"/>
      <c r="I42" s="48" t="s">
        <v>197</v>
      </c>
    </row>
    <row r="43" spans="1:10" ht="15">
      <c r="A43" s="35">
        <v>19</v>
      </c>
      <c r="B43" s="36" t="s">
        <v>198</v>
      </c>
      <c r="C43" s="46" t="s">
        <v>199</v>
      </c>
      <c r="D43" s="40" t="s">
        <v>200</v>
      </c>
      <c r="E43" s="40" t="s">
        <v>201</v>
      </c>
      <c r="F43" s="40"/>
      <c r="G43" s="40" t="s">
        <v>202</v>
      </c>
      <c r="H43" s="45"/>
      <c r="I43" s="48" t="s">
        <v>203</v>
      </c>
    </row>
    <row r="44" spans="1:10" ht="15">
      <c r="A44" s="35">
        <v>20</v>
      </c>
      <c r="B44" s="36" t="s">
        <v>204</v>
      </c>
      <c r="C44" s="46" t="s">
        <v>205</v>
      </c>
      <c r="D44" s="40" t="s">
        <v>206</v>
      </c>
      <c r="E44" s="40" t="s">
        <v>207</v>
      </c>
      <c r="F44" s="40"/>
      <c r="G44" s="40">
        <v>0</v>
      </c>
      <c r="H44" s="45"/>
      <c r="I44" s="48" t="s">
        <v>208</v>
      </c>
    </row>
    <row r="45" spans="1:10" ht="15">
      <c r="A45" s="35"/>
      <c r="B45" s="36"/>
      <c r="C45" s="46"/>
      <c r="D45" s="40" t="s">
        <v>209</v>
      </c>
      <c r="E45" s="52" t="s">
        <v>210</v>
      </c>
      <c r="F45" s="40"/>
      <c r="G45" s="40"/>
      <c r="H45" s="45"/>
      <c r="I45" s="48" t="s">
        <v>211</v>
      </c>
    </row>
    <row r="46" spans="1:10" ht="15">
      <c r="A46" s="35"/>
      <c r="B46" s="36"/>
      <c r="C46" s="46"/>
      <c r="D46" s="40"/>
      <c r="E46" s="40" t="s">
        <v>212</v>
      </c>
      <c r="F46" s="40"/>
      <c r="G46" s="40"/>
      <c r="H46" s="45"/>
      <c r="I46" s="48"/>
    </row>
    <row r="47" spans="1:10" ht="15">
      <c r="A47" s="35">
        <v>21</v>
      </c>
      <c r="B47" s="36" t="s">
        <v>213</v>
      </c>
      <c r="C47" s="46" t="s">
        <v>214</v>
      </c>
      <c r="D47" s="40" t="s">
        <v>215</v>
      </c>
      <c r="E47" s="40" t="s">
        <v>216</v>
      </c>
      <c r="F47" s="40"/>
      <c r="G47" s="40" t="s">
        <v>217</v>
      </c>
      <c r="H47" s="45"/>
      <c r="I47" s="48" t="s">
        <v>218</v>
      </c>
    </row>
    <row r="48" spans="1:10" ht="15">
      <c r="A48" s="35">
        <v>22</v>
      </c>
      <c r="B48" s="36" t="s">
        <v>219</v>
      </c>
      <c r="C48" s="46" t="s">
        <v>220</v>
      </c>
      <c r="D48" s="40" t="s">
        <v>221</v>
      </c>
      <c r="E48" s="40" t="s">
        <v>222</v>
      </c>
      <c r="F48" s="40"/>
      <c r="G48" s="40" t="s">
        <v>223</v>
      </c>
      <c r="H48" s="53" t="s">
        <v>224</v>
      </c>
      <c r="I48" s="48" t="s">
        <v>208</v>
      </c>
    </row>
    <row r="49" spans="1:10" ht="15">
      <c r="A49" s="35"/>
      <c r="B49" s="36"/>
      <c r="C49" s="46"/>
      <c r="D49" s="40"/>
      <c r="E49" s="40">
        <v>600544000</v>
      </c>
      <c r="F49" s="40"/>
      <c r="G49" s="40"/>
      <c r="H49" s="45"/>
      <c r="I49" s="47"/>
    </row>
    <row r="50" spans="1:10" ht="15">
      <c r="A50" s="35">
        <v>23</v>
      </c>
      <c r="B50" s="36" t="s">
        <v>225</v>
      </c>
      <c r="C50" s="46" t="s">
        <v>226</v>
      </c>
      <c r="D50" s="46" t="s">
        <v>227</v>
      </c>
      <c r="E50" s="46">
        <v>0</v>
      </c>
      <c r="F50" s="46"/>
      <c r="G50" s="46">
        <v>0</v>
      </c>
      <c r="H50" s="46"/>
      <c r="I50" s="46" t="s">
        <v>228</v>
      </c>
    </row>
    <row r="51" spans="1:10" ht="15">
      <c r="A51" s="35">
        <v>24</v>
      </c>
      <c r="B51" s="54" t="s">
        <v>229</v>
      </c>
      <c r="C51" s="46" t="s">
        <v>230</v>
      </c>
      <c r="D51" s="46" t="s">
        <v>231</v>
      </c>
      <c r="E51" s="46" t="s">
        <v>232</v>
      </c>
      <c r="F51" s="46"/>
      <c r="G51" s="46">
        <v>0</v>
      </c>
      <c r="H51" s="46"/>
      <c r="I51" s="46" t="s">
        <v>233</v>
      </c>
    </row>
    <row r="52" spans="1:10" ht="15">
      <c r="A52" s="55">
        <v>25</v>
      </c>
      <c r="B52" s="54" t="s">
        <v>234</v>
      </c>
      <c r="C52" s="56"/>
      <c r="D52" s="57" t="s">
        <v>235</v>
      </c>
      <c r="E52" s="57" t="s">
        <v>236</v>
      </c>
      <c r="F52" s="57"/>
      <c r="G52" s="57" t="s">
        <v>237</v>
      </c>
      <c r="H52" s="58"/>
      <c r="I52" s="59" t="s">
        <v>125</v>
      </c>
    </row>
    <row r="53" spans="1:10" ht="15">
      <c r="A53" s="54"/>
      <c r="B53" s="60"/>
      <c r="C53" s="48"/>
      <c r="D53" s="38" t="s">
        <v>238</v>
      </c>
      <c r="E53" s="38">
        <v>2821566</v>
      </c>
      <c r="F53" s="38"/>
      <c r="G53" s="38">
        <v>2821728</v>
      </c>
      <c r="H53" s="38"/>
      <c r="I53" s="38"/>
    </row>
    <row r="54" spans="1:10" ht="15">
      <c r="A54" s="46">
        <v>26</v>
      </c>
      <c r="B54" s="61" t="s">
        <v>239</v>
      </c>
      <c r="C54" s="46" t="s">
        <v>240</v>
      </c>
      <c r="D54" s="38"/>
      <c r="E54" s="38"/>
      <c r="F54" s="38"/>
      <c r="G54" s="38"/>
      <c r="H54" s="38"/>
      <c r="I54" s="38"/>
    </row>
    <row r="55" spans="1:10" ht="15">
      <c r="A55" s="46">
        <v>27</v>
      </c>
      <c r="B55" s="61" t="s">
        <v>241</v>
      </c>
      <c r="C55" s="46"/>
      <c r="D55" s="38"/>
      <c r="E55" s="38" t="s">
        <v>242</v>
      </c>
      <c r="F55" s="38"/>
      <c r="G55" s="38" t="s">
        <v>243</v>
      </c>
      <c r="H55" s="38"/>
      <c r="I55" s="38" t="s">
        <v>244</v>
      </c>
    </row>
    <row r="56" spans="1:10" ht="15">
      <c r="A56" s="46">
        <v>28</v>
      </c>
      <c r="B56" s="61" t="s">
        <v>245</v>
      </c>
      <c r="C56" s="46"/>
      <c r="D56" s="38" t="s">
        <v>246</v>
      </c>
      <c r="E56" s="38" t="s">
        <v>247</v>
      </c>
      <c r="F56" s="38"/>
      <c r="G56" s="38" t="s">
        <v>237</v>
      </c>
      <c r="H56" s="38"/>
      <c r="I56" s="38" t="s">
        <v>248</v>
      </c>
    </row>
    <row r="57" spans="1:10" ht="15">
      <c r="A57" s="46">
        <v>29</v>
      </c>
      <c r="B57" s="61" t="s">
        <v>249</v>
      </c>
      <c r="C57" s="46"/>
      <c r="D57" s="38"/>
      <c r="E57" s="38" t="s">
        <v>250</v>
      </c>
      <c r="F57" s="38"/>
      <c r="G57" s="38"/>
      <c r="H57" s="38"/>
      <c r="I57" s="38"/>
    </row>
    <row r="58" spans="1:10" ht="15">
      <c r="A58" s="46">
        <v>30</v>
      </c>
      <c r="B58" s="61" t="s">
        <v>251</v>
      </c>
      <c r="C58" s="46" t="s">
        <v>252</v>
      </c>
      <c r="D58" s="38" t="s">
        <v>253</v>
      </c>
      <c r="E58" s="38" t="s">
        <v>254</v>
      </c>
      <c r="F58" s="38"/>
      <c r="G58" s="38"/>
      <c r="H58" s="38"/>
      <c r="I58" s="38"/>
      <c r="J58" s="62"/>
    </row>
    <row r="59" spans="1:10" ht="15">
      <c r="A59" s="46">
        <v>31</v>
      </c>
      <c r="B59" s="61" t="s">
        <v>255</v>
      </c>
      <c r="C59" s="46" t="s">
        <v>127</v>
      </c>
      <c r="D59" s="38" t="s">
        <v>256</v>
      </c>
      <c r="E59" s="38" t="s">
        <v>129</v>
      </c>
      <c r="F59" s="38"/>
      <c r="G59" s="38" t="s">
        <v>130</v>
      </c>
      <c r="H59" s="38"/>
      <c r="I59" s="38" t="s">
        <v>257</v>
      </c>
      <c r="J59" s="62"/>
    </row>
    <row r="60" spans="1:10" ht="15">
      <c r="A60" s="46">
        <v>32</v>
      </c>
      <c r="B60" s="61" t="s">
        <v>258</v>
      </c>
      <c r="C60" s="46" t="s">
        <v>259</v>
      </c>
      <c r="D60" s="38"/>
      <c r="E60" s="38" t="s">
        <v>260</v>
      </c>
      <c r="F60" s="38"/>
      <c r="G60" s="38"/>
      <c r="H60" s="38"/>
      <c r="I60" s="38"/>
      <c r="J60" s="62"/>
    </row>
    <row r="61" spans="1:10" ht="15">
      <c r="A61" s="46">
        <v>33</v>
      </c>
      <c r="B61" s="61" t="s">
        <v>261</v>
      </c>
      <c r="C61" s="46"/>
      <c r="D61" s="38"/>
      <c r="E61" s="38">
        <v>181</v>
      </c>
      <c r="F61" s="38"/>
      <c r="G61" s="38"/>
      <c r="H61" s="38"/>
      <c r="I61" s="38"/>
    </row>
    <row r="62" spans="1:10" ht="15">
      <c r="A62" s="46">
        <v>34</v>
      </c>
      <c r="B62" s="61" t="s">
        <v>262</v>
      </c>
      <c r="C62" s="46"/>
      <c r="D62" s="38" t="s">
        <v>263</v>
      </c>
      <c r="E62" s="38" t="s">
        <v>264</v>
      </c>
      <c r="F62" s="38"/>
      <c r="G62" s="38" t="s">
        <v>265</v>
      </c>
      <c r="H62" s="38"/>
      <c r="I62" s="38" t="s">
        <v>266</v>
      </c>
    </row>
    <row r="63" spans="1:10" ht="15">
      <c r="A63" s="46">
        <v>35</v>
      </c>
      <c r="B63" s="61" t="s">
        <v>267</v>
      </c>
      <c r="C63" s="46" t="s">
        <v>268</v>
      </c>
      <c r="D63" s="38" t="s">
        <v>269</v>
      </c>
      <c r="E63" s="38" t="s">
        <v>270</v>
      </c>
      <c r="F63" s="38"/>
      <c r="G63" s="38" t="s">
        <v>271</v>
      </c>
      <c r="H63" s="38"/>
      <c r="I63" s="38" t="s">
        <v>272</v>
      </c>
    </row>
    <row r="64" spans="1:10" ht="15">
      <c r="A64" s="46"/>
      <c r="B64" s="46"/>
      <c r="C64" s="46"/>
      <c r="D64" s="46" t="s">
        <v>273</v>
      </c>
      <c r="E64" s="46"/>
      <c r="F64" s="46"/>
      <c r="G64" s="46"/>
      <c r="H64" s="46"/>
      <c r="I64" s="46"/>
    </row>
    <row r="65" spans="1:10" ht="15">
      <c r="A65" s="46">
        <v>36</v>
      </c>
      <c r="B65" s="61" t="s">
        <v>274</v>
      </c>
      <c r="C65" s="46" t="s">
        <v>275</v>
      </c>
      <c r="D65" s="38" t="s">
        <v>276</v>
      </c>
      <c r="E65" s="38" t="s">
        <v>277</v>
      </c>
      <c r="F65" s="38"/>
      <c r="G65" s="38" t="s">
        <v>278</v>
      </c>
      <c r="H65" s="38"/>
      <c r="I65" s="38" t="s">
        <v>279</v>
      </c>
    </row>
    <row r="66" spans="1:10" ht="15">
      <c r="A66" s="46">
        <v>37</v>
      </c>
      <c r="B66" s="61" t="s">
        <v>280</v>
      </c>
      <c r="C66" s="46" t="s">
        <v>281</v>
      </c>
      <c r="D66" s="38" t="s">
        <v>282</v>
      </c>
      <c r="E66" s="38" t="s">
        <v>283</v>
      </c>
      <c r="F66" s="38"/>
      <c r="G66" s="38" t="s">
        <v>284</v>
      </c>
      <c r="H66" s="38"/>
      <c r="I66" s="38" t="s">
        <v>285</v>
      </c>
      <c r="J66" s="63"/>
    </row>
    <row r="67" spans="1:10" ht="15">
      <c r="A67" s="46">
        <v>38</v>
      </c>
      <c r="B67" s="61" t="s">
        <v>286</v>
      </c>
      <c r="C67" s="46"/>
      <c r="D67" s="38"/>
      <c r="E67" s="38" t="s">
        <v>287</v>
      </c>
      <c r="F67" s="38"/>
      <c r="G67" s="38" t="s">
        <v>288</v>
      </c>
      <c r="H67" s="38"/>
      <c r="I67" s="38" t="s">
        <v>285</v>
      </c>
      <c r="J67" s="63"/>
    </row>
    <row r="68" spans="1:10" ht="15">
      <c r="A68" s="64">
        <v>39</v>
      </c>
      <c r="B68" s="65" t="s">
        <v>289</v>
      </c>
      <c r="C68" s="46"/>
      <c r="D68" s="64" t="s">
        <v>290</v>
      </c>
      <c r="E68" s="66" t="s">
        <v>291</v>
      </c>
      <c r="F68" s="67"/>
      <c r="G68" s="66" t="s">
        <v>292</v>
      </c>
      <c r="H68" s="68"/>
      <c r="I68" s="68"/>
    </row>
    <row r="69" spans="1:10" ht="15">
      <c r="A69" s="64">
        <v>40</v>
      </c>
      <c r="B69" s="65" t="s">
        <v>293</v>
      </c>
      <c r="C69" s="69" t="s">
        <v>294</v>
      </c>
      <c r="D69" s="64"/>
      <c r="E69" s="66" t="s">
        <v>295</v>
      </c>
      <c r="F69" s="64"/>
      <c r="G69" s="66" t="s">
        <v>296</v>
      </c>
      <c r="H69" s="68"/>
      <c r="I69" s="66" t="s">
        <v>297</v>
      </c>
      <c r="J69" s="63" t="s">
        <v>298</v>
      </c>
    </row>
    <row r="70" spans="1:10" ht="15">
      <c r="A70" s="46">
        <v>41</v>
      </c>
      <c r="B70" s="65" t="s">
        <v>299</v>
      </c>
      <c r="C70" s="46" t="s">
        <v>300</v>
      </c>
      <c r="D70" s="64"/>
      <c r="E70" s="66" t="s">
        <v>301</v>
      </c>
      <c r="F70" s="64"/>
      <c r="G70" s="66" t="s">
        <v>302</v>
      </c>
      <c r="H70" s="68"/>
      <c r="I70" s="66" t="s">
        <v>303</v>
      </c>
    </row>
    <row r="71" spans="1:10" ht="15">
      <c r="A71" s="46">
        <v>42</v>
      </c>
      <c r="B71" s="61" t="s">
        <v>304</v>
      </c>
      <c r="C71" s="46" t="s">
        <v>305</v>
      </c>
      <c r="D71" s="64"/>
      <c r="E71" s="66" t="s">
        <v>306</v>
      </c>
      <c r="F71" s="64"/>
      <c r="G71" s="68"/>
      <c r="H71" s="68"/>
      <c r="I71" s="68"/>
    </row>
    <row r="72" spans="1:10" ht="15">
      <c r="A72" s="46">
        <v>43</v>
      </c>
      <c r="B72" s="65" t="s">
        <v>307</v>
      </c>
      <c r="C72" s="46"/>
      <c r="D72" s="70" t="s">
        <v>308</v>
      </c>
      <c r="E72" s="66" t="s">
        <v>309</v>
      </c>
      <c r="F72" s="70"/>
      <c r="G72" s="68"/>
      <c r="H72" s="68"/>
      <c r="I72" s="68"/>
    </row>
  </sheetData>
  <mergeCells count="1">
    <mergeCell ref="A1:I1"/>
  </mergeCells>
  <hyperlinks>
    <hyperlink ref="J36" r:id="rId1"/>
    <hyperlink ref="H48" r:id="rId2"/>
  </hyperlinks>
  <pageMargins left="0.25" right="0.25" top="0.5" bottom="0.5" header="0.5" footer="0.5"/>
  <pageSetup scale="43" orientation="landscape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66"/>
  <sheetViews>
    <sheetView workbookViewId="0">
      <selection activeCell="C57" sqref="C57"/>
    </sheetView>
  </sheetViews>
  <sheetFormatPr defaultRowHeight="15"/>
  <cols>
    <col min="1" max="1" width="7" style="83" customWidth="1"/>
    <col min="2" max="2" width="14.85546875" style="74" customWidth="1"/>
    <col min="3" max="3" width="45.28515625" style="74" customWidth="1"/>
    <col min="4" max="4" width="7" style="74" customWidth="1"/>
    <col min="5" max="6" width="14.28515625" style="74" customWidth="1"/>
    <col min="7" max="7" width="20.5703125" style="74" customWidth="1"/>
    <col min="8" max="8" width="5.5703125" style="74" customWidth="1"/>
    <col min="9" max="9" width="5.85546875" style="74" customWidth="1"/>
    <col min="10" max="10" width="8.28515625" style="74" customWidth="1"/>
    <col min="11" max="256" width="9.140625" style="74"/>
    <col min="257" max="257" width="7" style="74" customWidth="1"/>
    <col min="258" max="258" width="14.85546875" style="74" customWidth="1"/>
    <col min="259" max="259" width="45.28515625" style="74" customWidth="1"/>
    <col min="260" max="260" width="7" style="74" customWidth="1"/>
    <col min="261" max="262" width="14.28515625" style="74" customWidth="1"/>
    <col min="263" max="263" width="20.5703125" style="74" customWidth="1"/>
    <col min="264" max="264" width="5.5703125" style="74" customWidth="1"/>
    <col min="265" max="265" width="5.85546875" style="74" customWidth="1"/>
    <col min="266" max="266" width="8.28515625" style="74" customWidth="1"/>
    <col min="267" max="512" width="9.140625" style="74"/>
    <col min="513" max="513" width="7" style="74" customWidth="1"/>
    <col min="514" max="514" width="14.85546875" style="74" customWidth="1"/>
    <col min="515" max="515" width="45.28515625" style="74" customWidth="1"/>
    <col min="516" max="516" width="7" style="74" customWidth="1"/>
    <col min="517" max="518" width="14.28515625" style="74" customWidth="1"/>
    <col min="519" max="519" width="20.5703125" style="74" customWidth="1"/>
    <col min="520" max="520" width="5.5703125" style="74" customWidth="1"/>
    <col min="521" max="521" width="5.85546875" style="74" customWidth="1"/>
    <col min="522" max="522" width="8.28515625" style="74" customWidth="1"/>
    <col min="523" max="768" width="9.140625" style="74"/>
    <col min="769" max="769" width="7" style="74" customWidth="1"/>
    <col min="770" max="770" width="14.85546875" style="74" customWidth="1"/>
    <col min="771" max="771" width="45.28515625" style="74" customWidth="1"/>
    <col min="772" max="772" width="7" style="74" customWidth="1"/>
    <col min="773" max="774" width="14.28515625" style="74" customWidth="1"/>
    <col min="775" max="775" width="20.5703125" style="74" customWidth="1"/>
    <col min="776" max="776" width="5.5703125" style="74" customWidth="1"/>
    <col min="777" max="777" width="5.85546875" style="74" customWidth="1"/>
    <col min="778" max="778" width="8.28515625" style="74" customWidth="1"/>
    <col min="779" max="1024" width="9.140625" style="74"/>
    <col min="1025" max="1025" width="7" style="74" customWidth="1"/>
    <col min="1026" max="1026" width="14.85546875" style="74" customWidth="1"/>
    <col min="1027" max="1027" width="45.28515625" style="74" customWidth="1"/>
    <col min="1028" max="1028" width="7" style="74" customWidth="1"/>
    <col min="1029" max="1030" width="14.28515625" style="74" customWidth="1"/>
    <col min="1031" max="1031" width="20.5703125" style="74" customWidth="1"/>
    <col min="1032" max="1032" width="5.5703125" style="74" customWidth="1"/>
    <col min="1033" max="1033" width="5.85546875" style="74" customWidth="1"/>
    <col min="1034" max="1034" width="8.28515625" style="74" customWidth="1"/>
    <col min="1035" max="1280" width="9.140625" style="74"/>
    <col min="1281" max="1281" width="7" style="74" customWidth="1"/>
    <col min="1282" max="1282" width="14.85546875" style="74" customWidth="1"/>
    <col min="1283" max="1283" width="45.28515625" style="74" customWidth="1"/>
    <col min="1284" max="1284" width="7" style="74" customWidth="1"/>
    <col min="1285" max="1286" width="14.28515625" style="74" customWidth="1"/>
    <col min="1287" max="1287" width="20.5703125" style="74" customWidth="1"/>
    <col min="1288" max="1288" width="5.5703125" style="74" customWidth="1"/>
    <col min="1289" max="1289" width="5.85546875" style="74" customWidth="1"/>
    <col min="1290" max="1290" width="8.28515625" style="74" customWidth="1"/>
    <col min="1291" max="1536" width="9.140625" style="74"/>
    <col min="1537" max="1537" width="7" style="74" customWidth="1"/>
    <col min="1538" max="1538" width="14.85546875" style="74" customWidth="1"/>
    <col min="1539" max="1539" width="45.28515625" style="74" customWidth="1"/>
    <col min="1540" max="1540" width="7" style="74" customWidth="1"/>
    <col min="1541" max="1542" width="14.28515625" style="74" customWidth="1"/>
    <col min="1543" max="1543" width="20.5703125" style="74" customWidth="1"/>
    <col min="1544" max="1544" width="5.5703125" style="74" customWidth="1"/>
    <col min="1545" max="1545" width="5.85546875" style="74" customWidth="1"/>
    <col min="1546" max="1546" width="8.28515625" style="74" customWidth="1"/>
    <col min="1547" max="1792" width="9.140625" style="74"/>
    <col min="1793" max="1793" width="7" style="74" customWidth="1"/>
    <col min="1794" max="1794" width="14.85546875" style="74" customWidth="1"/>
    <col min="1795" max="1795" width="45.28515625" style="74" customWidth="1"/>
    <col min="1796" max="1796" width="7" style="74" customWidth="1"/>
    <col min="1797" max="1798" width="14.28515625" style="74" customWidth="1"/>
    <col min="1799" max="1799" width="20.5703125" style="74" customWidth="1"/>
    <col min="1800" max="1800" width="5.5703125" style="74" customWidth="1"/>
    <col min="1801" max="1801" width="5.85546875" style="74" customWidth="1"/>
    <col min="1802" max="1802" width="8.28515625" style="74" customWidth="1"/>
    <col min="1803" max="2048" width="9.140625" style="74"/>
    <col min="2049" max="2049" width="7" style="74" customWidth="1"/>
    <col min="2050" max="2050" width="14.85546875" style="74" customWidth="1"/>
    <col min="2051" max="2051" width="45.28515625" style="74" customWidth="1"/>
    <col min="2052" max="2052" width="7" style="74" customWidth="1"/>
    <col min="2053" max="2054" width="14.28515625" style="74" customWidth="1"/>
    <col min="2055" max="2055" width="20.5703125" style="74" customWidth="1"/>
    <col min="2056" max="2056" width="5.5703125" style="74" customWidth="1"/>
    <col min="2057" max="2057" width="5.85546875" style="74" customWidth="1"/>
    <col min="2058" max="2058" width="8.28515625" style="74" customWidth="1"/>
    <col min="2059" max="2304" width="9.140625" style="74"/>
    <col min="2305" max="2305" width="7" style="74" customWidth="1"/>
    <col min="2306" max="2306" width="14.85546875" style="74" customWidth="1"/>
    <col min="2307" max="2307" width="45.28515625" style="74" customWidth="1"/>
    <col min="2308" max="2308" width="7" style="74" customWidth="1"/>
    <col min="2309" max="2310" width="14.28515625" style="74" customWidth="1"/>
    <col min="2311" max="2311" width="20.5703125" style="74" customWidth="1"/>
    <col min="2312" max="2312" width="5.5703125" style="74" customWidth="1"/>
    <col min="2313" max="2313" width="5.85546875" style="74" customWidth="1"/>
    <col min="2314" max="2314" width="8.28515625" style="74" customWidth="1"/>
    <col min="2315" max="2560" width="9.140625" style="74"/>
    <col min="2561" max="2561" width="7" style="74" customWidth="1"/>
    <col min="2562" max="2562" width="14.85546875" style="74" customWidth="1"/>
    <col min="2563" max="2563" width="45.28515625" style="74" customWidth="1"/>
    <col min="2564" max="2564" width="7" style="74" customWidth="1"/>
    <col min="2565" max="2566" width="14.28515625" style="74" customWidth="1"/>
    <col min="2567" max="2567" width="20.5703125" style="74" customWidth="1"/>
    <col min="2568" max="2568" width="5.5703125" style="74" customWidth="1"/>
    <col min="2569" max="2569" width="5.85546875" style="74" customWidth="1"/>
    <col min="2570" max="2570" width="8.28515625" style="74" customWidth="1"/>
    <col min="2571" max="2816" width="9.140625" style="74"/>
    <col min="2817" max="2817" width="7" style="74" customWidth="1"/>
    <col min="2818" max="2818" width="14.85546875" style="74" customWidth="1"/>
    <col min="2819" max="2819" width="45.28515625" style="74" customWidth="1"/>
    <col min="2820" max="2820" width="7" style="74" customWidth="1"/>
    <col min="2821" max="2822" width="14.28515625" style="74" customWidth="1"/>
    <col min="2823" max="2823" width="20.5703125" style="74" customWidth="1"/>
    <col min="2824" max="2824" width="5.5703125" style="74" customWidth="1"/>
    <col min="2825" max="2825" width="5.85546875" style="74" customWidth="1"/>
    <col min="2826" max="2826" width="8.28515625" style="74" customWidth="1"/>
    <col min="2827" max="3072" width="9.140625" style="74"/>
    <col min="3073" max="3073" width="7" style="74" customWidth="1"/>
    <col min="3074" max="3074" width="14.85546875" style="74" customWidth="1"/>
    <col min="3075" max="3075" width="45.28515625" style="74" customWidth="1"/>
    <col min="3076" max="3076" width="7" style="74" customWidth="1"/>
    <col min="3077" max="3078" width="14.28515625" style="74" customWidth="1"/>
    <col min="3079" max="3079" width="20.5703125" style="74" customWidth="1"/>
    <col min="3080" max="3080" width="5.5703125" style="74" customWidth="1"/>
    <col min="3081" max="3081" width="5.85546875" style="74" customWidth="1"/>
    <col min="3082" max="3082" width="8.28515625" style="74" customWidth="1"/>
    <col min="3083" max="3328" width="9.140625" style="74"/>
    <col min="3329" max="3329" width="7" style="74" customWidth="1"/>
    <col min="3330" max="3330" width="14.85546875" style="74" customWidth="1"/>
    <col min="3331" max="3331" width="45.28515625" style="74" customWidth="1"/>
    <col min="3332" max="3332" width="7" style="74" customWidth="1"/>
    <col min="3333" max="3334" width="14.28515625" style="74" customWidth="1"/>
    <col min="3335" max="3335" width="20.5703125" style="74" customWidth="1"/>
    <col min="3336" max="3336" width="5.5703125" style="74" customWidth="1"/>
    <col min="3337" max="3337" width="5.85546875" style="74" customWidth="1"/>
    <col min="3338" max="3338" width="8.28515625" style="74" customWidth="1"/>
    <col min="3339" max="3584" width="9.140625" style="74"/>
    <col min="3585" max="3585" width="7" style="74" customWidth="1"/>
    <col min="3586" max="3586" width="14.85546875" style="74" customWidth="1"/>
    <col min="3587" max="3587" width="45.28515625" style="74" customWidth="1"/>
    <col min="3588" max="3588" width="7" style="74" customWidth="1"/>
    <col min="3589" max="3590" width="14.28515625" style="74" customWidth="1"/>
    <col min="3591" max="3591" width="20.5703125" style="74" customWidth="1"/>
    <col min="3592" max="3592" width="5.5703125" style="74" customWidth="1"/>
    <col min="3593" max="3593" width="5.85546875" style="74" customWidth="1"/>
    <col min="3594" max="3594" width="8.28515625" style="74" customWidth="1"/>
    <col min="3595" max="3840" width="9.140625" style="74"/>
    <col min="3841" max="3841" width="7" style="74" customWidth="1"/>
    <col min="3842" max="3842" width="14.85546875" style="74" customWidth="1"/>
    <col min="3843" max="3843" width="45.28515625" style="74" customWidth="1"/>
    <col min="3844" max="3844" width="7" style="74" customWidth="1"/>
    <col min="3845" max="3846" width="14.28515625" style="74" customWidth="1"/>
    <col min="3847" max="3847" width="20.5703125" style="74" customWidth="1"/>
    <col min="3848" max="3848" width="5.5703125" style="74" customWidth="1"/>
    <col min="3849" max="3849" width="5.85546875" style="74" customWidth="1"/>
    <col min="3850" max="3850" width="8.28515625" style="74" customWidth="1"/>
    <col min="3851" max="4096" width="9.140625" style="74"/>
    <col min="4097" max="4097" width="7" style="74" customWidth="1"/>
    <col min="4098" max="4098" width="14.85546875" style="74" customWidth="1"/>
    <col min="4099" max="4099" width="45.28515625" style="74" customWidth="1"/>
    <col min="4100" max="4100" width="7" style="74" customWidth="1"/>
    <col min="4101" max="4102" width="14.28515625" style="74" customWidth="1"/>
    <col min="4103" max="4103" width="20.5703125" style="74" customWidth="1"/>
    <col min="4104" max="4104" width="5.5703125" style="74" customWidth="1"/>
    <col min="4105" max="4105" width="5.85546875" style="74" customWidth="1"/>
    <col min="4106" max="4106" width="8.28515625" style="74" customWidth="1"/>
    <col min="4107" max="4352" width="9.140625" style="74"/>
    <col min="4353" max="4353" width="7" style="74" customWidth="1"/>
    <col min="4354" max="4354" width="14.85546875" style="74" customWidth="1"/>
    <col min="4355" max="4355" width="45.28515625" style="74" customWidth="1"/>
    <col min="4356" max="4356" width="7" style="74" customWidth="1"/>
    <col min="4357" max="4358" width="14.28515625" style="74" customWidth="1"/>
    <col min="4359" max="4359" width="20.5703125" style="74" customWidth="1"/>
    <col min="4360" max="4360" width="5.5703125" style="74" customWidth="1"/>
    <col min="4361" max="4361" width="5.85546875" style="74" customWidth="1"/>
    <col min="4362" max="4362" width="8.28515625" style="74" customWidth="1"/>
    <col min="4363" max="4608" width="9.140625" style="74"/>
    <col min="4609" max="4609" width="7" style="74" customWidth="1"/>
    <col min="4610" max="4610" width="14.85546875" style="74" customWidth="1"/>
    <col min="4611" max="4611" width="45.28515625" style="74" customWidth="1"/>
    <col min="4612" max="4612" width="7" style="74" customWidth="1"/>
    <col min="4613" max="4614" width="14.28515625" style="74" customWidth="1"/>
    <col min="4615" max="4615" width="20.5703125" style="74" customWidth="1"/>
    <col min="4616" max="4616" width="5.5703125" style="74" customWidth="1"/>
    <col min="4617" max="4617" width="5.85546875" style="74" customWidth="1"/>
    <col min="4618" max="4618" width="8.28515625" style="74" customWidth="1"/>
    <col min="4619" max="4864" width="9.140625" style="74"/>
    <col min="4865" max="4865" width="7" style="74" customWidth="1"/>
    <col min="4866" max="4866" width="14.85546875" style="74" customWidth="1"/>
    <col min="4867" max="4867" width="45.28515625" style="74" customWidth="1"/>
    <col min="4868" max="4868" width="7" style="74" customWidth="1"/>
    <col min="4869" max="4870" width="14.28515625" style="74" customWidth="1"/>
    <col min="4871" max="4871" width="20.5703125" style="74" customWidth="1"/>
    <col min="4872" max="4872" width="5.5703125" style="74" customWidth="1"/>
    <col min="4873" max="4873" width="5.85546875" style="74" customWidth="1"/>
    <col min="4874" max="4874" width="8.28515625" style="74" customWidth="1"/>
    <col min="4875" max="5120" width="9.140625" style="74"/>
    <col min="5121" max="5121" width="7" style="74" customWidth="1"/>
    <col min="5122" max="5122" width="14.85546875" style="74" customWidth="1"/>
    <col min="5123" max="5123" width="45.28515625" style="74" customWidth="1"/>
    <col min="5124" max="5124" width="7" style="74" customWidth="1"/>
    <col min="5125" max="5126" width="14.28515625" style="74" customWidth="1"/>
    <col min="5127" max="5127" width="20.5703125" style="74" customWidth="1"/>
    <col min="5128" max="5128" width="5.5703125" style="74" customWidth="1"/>
    <col min="5129" max="5129" width="5.85546875" style="74" customWidth="1"/>
    <col min="5130" max="5130" width="8.28515625" style="74" customWidth="1"/>
    <col min="5131" max="5376" width="9.140625" style="74"/>
    <col min="5377" max="5377" width="7" style="74" customWidth="1"/>
    <col min="5378" max="5378" width="14.85546875" style="74" customWidth="1"/>
    <col min="5379" max="5379" width="45.28515625" style="74" customWidth="1"/>
    <col min="5380" max="5380" width="7" style="74" customWidth="1"/>
    <col min="5381" max="5382" width="14.28515625" style="74" customWidth="1"/>
    <col min="5383" max="5383" width="20.5703125" style="74" customWidth="1"/>
    <col min="5384" max="5384" width="5.5703125" style="74" customWidth="1"/>
    <col min="5385" max="5385" width="5.85546875" style="74" customWidth="1"/>
    <col min="5386" max="5386" width="8.28515625" style="74" customWidth="1"/>
    <col min="5387" max="5632" width="9.140625" style="74"/>
    <col min="5633" max="5633" width="7" style="74" customWidth="1"/>
    <col min="5634" max="5634" width="14.85546875" style="74" customWidth="1"/>
    <col min="5635" max="5635" width="45.28515625" style="74" customWidth="1"/>
    <col min="5636" max="5636" width="7" style="74" customWidth="1"/>
    <col min="5637" max="5638" width="14.28515625" style="74" customWidth="1"/>
    <col min="5639" max="5639" width="20.5703125" style="74" customWidth="1"/>
    <col min="5640" max="5640" width="5.5703125" style="74" customWidth="1"/>
    <col min="5641" max="5641" width="5.85546875" style="74" customWidth="1"/>
    <col min="5642" max="5642" width="8.28515625" style="74" customWidth="1"/>
    <col min="5643" max="5888" width="9.140625" style="74"/>
    <col min="5889" max="5889" width="7" style="74" customWidth="1"/>
    <col min="5890" max="5890" width="14.85546875" style="74" customWidth="1"/>
    <col min="5891" max="5891" width="45.28515625" style="74" customWidth="1"/>
    <col min="5892" max="5892" width="7" style="74" customWidth="1"/>
    <col min="5893" max="5894" width="14.28515625" style="74" customWidth="1"/>
    <col min="5895" max="5895" width="20.5703125" style="74" customWidth="1"/>
    <col min="5896" max="5896" width="5.5703125" style="74" customWidth="1"/>
    <col min="5897" max="5897" width="5.85546875" style="74" customWidth="1"/>
    <col min="5898" max="5898" width="8.28515625" style="74" customWidth="1"/>
    <col min="5899" max="6144" width="9.140625" style="74"/>
    <col min="6145" max="6145" width="7" style="74" customWidth="1"/>
    <col min="6146" max="6146" width="14.85546875" style="74" customWidth="1"/>
    <col min="6147" max="6147" width="45.28515625" style="74" customWidth="1"/>
    <col min="6148" max="6148" width="7" style="74" customWidth="1"/>
    <col min="6149" max="6150" width="14.28515625" style="74" customWidth="1"/>
    <col min="6151" max="6151" width="20.5703125" style="74" customWidth="1"/>
    <col min="6152" max="6152" width="5.5703125" style="74" customWidth="1"/>
    <col min="6153" max="6153" width="5.85546875" style="74" customWidth="1"/>
    <col min="6154" max="6154" width="8.28515625" style="74" customWidth="1"/>
    <col min="6155" max="6400" width="9.140625" style="74"/>
    <col min="6401" max="6401" width="7" style="74" customWidth="1"/>
    <col min="6402" max="6402" width="14.85546875" style="74" customWidth="1"/>
    <col min="6403" max="6403" width="45.28515625" style="74" customWidth="1"/>
    <col min="6404" max="6404" width="7" style="74" customWidth="1"/>
    <col min="6405" max="6406" width="14.28515625" style="74" customWidth="1"/>
    <col min="6407" max="6407" width="20.5703125" style="74" customWidth="1"/>
    <col min="6408" max="6408" width="5.5703125" style="74" customWidth="1"/>
    <col min="6409" max="6409" width="5.85546875" style="74" customWidth="1"/>
    <col min="6410" max="6410" width="8.28515625" style="74" customWidth="1"/>
    <col min="6411" max="6656" width="9.140625" style="74"/>
    <col min="6657" max="6657" width="7" style="74" customWidth="1"/>
    <col min="6658" max="6658" width="14.85546875" style="74" customWidth="1"/>
    <col min="6659" max="6659" width="45.28515625" style="74" customWidth="1"/>
    <col min="6660" max="6660" width="7" style="74" customWidth="1"/>
    <col min="6661" max="6662" width="14.28515625" style="74" customWidth="1"/>
    <col min="6663" max="6663" width="20.5703125" style="74" customWidth="1"/>
    <col min="6664" max="6664" width="5.5703125" style="74" customWidth="1"/>
    <col min="6665" max="6665" width="5.85546875" style="74" customWidth="1"/>
    <col min="6666" max="6666" width="8.28515625" style="74" customWidth="1"/>
    <col min="6667" max="6912" width="9.140625" style="74"/>
    <col min="6913" max="6913" width="7" style="74" customWidth="1"/>
    <col min="6914" max="6914" width="14.85546875" style="74" customWidth="1"/>
    <col min="6915" max="6915" width="45.28515625" style="74" customWidth="1"/>
    <col min="6916" max="6916" width="7" style="74" customWidth="1"/>
    <col min="6917" max="6918" width="14.28515625" style="74" customWidth="1"/>
    <col min="6919" max="6919" width="20.5703125" style="74" customWidth="1"/>
    <col min="6920" max="6920" width="5.5703125" style="74" customWidth="1"/>
    <col min="6921" max="6921" width="5.85546875" style="74" customWidth="1"/>
    <col min="6922" max="6922" width="8.28515625" style="74" customWidth="1"/>
    <col min="6923" max="7168" width="9.140625" style="74"/>
    <col min="7169" max="7169" width="7" style="74" customWidth="1"/>
    <col min="7170" max="7170" width="14.85546875" style="74" customWidth="1"/>
    <col min="7171" max="7171" width="45.28515625" style="74" customWidth="1"/>
    <col min="7172" max="7172" width="7" style="74" customWidth="1"/>
    <col min="7173" max="7174" width="14.28515625" style="74" customWidth="1"/>
    <col min="7175" max="7175" width="20.5703125" style="74" customWidth="1"/>
    <col min="7176" max="7176" width="5.5703125" style="74" customWidth="1"/>
    <col min="7177" max="7177" width="5.85546875" style="74" customWidth="1"/>
    <col min="7178" max="7178" width="8.28515625" style="74" customWidth="1"/>
    <col min="7179" max="7424" width="9.140625" style="74"/>
    <col min="7425" max="7425" width="7" style="74" customWidth="1"/>
    <col min="7426" max="7426" width="14.85546875" style="74" customWidth="1"/>
    <col min="7427" max="7427" width="45.28515625" style="74" customWidth="1"/>
    <col min="7428" max="7428" width="7" style="74" customWidth="1"/>
    <col min="7429" max="7430" width="14.28515625" style="74" customWidth="1"/>
    <col min="7431" max="7431" width="20.5703125" style="74" customWidth="1"/>
    <col min="7432" max="7432" width="5.5703125" style="74" customWidth="1"/>
    <col min="7433" max="7433" width="5.85546875" style="74" customWidth="1"/>
    <col min="7434" max="7434" width="8.28515625" style="74" customWidth="1"/>
    <col min="7435" max="7680" width="9.140625" style="74"/>
    <col min="7681" max="7681" width="7" style="74" customWidth="1"/>
    <col min="7682" max="7682" width="14.85546875" style="74" customWidth="1"/>
    <col min="7683" max="7683" width="45.28515625" style="74" customWidth="1"/>
    <col min="7684" max="7684" width="7" style="74" customWidth="1"/>
    <col min="7685" max="7686" width="14.28515625" style="74" customWidth="1"/>
    <col min="7687" max="7687" width="20.5703125" style="74" customWidth="1"/>
    <col min="7688" max="7688" width="5.5703125" style="74" customWidth="1"/>
    <col min="7689" max="7689" width="5.85546875" style="74" customWidth="1"/>
    <col min="7690" max="7690" width="8.28515625" style="74" customWidth="1"/>
    <col min="7691" max="7936" width="9.140625" style="74"/>
    <col min="7937" max="7937" width="7" style="74" customWidth="1"/>
    <col min="7938" max="7938" width="14.85546875" style="74" customWidth="1"/>
    <col min="7939" max="7939" width="45.28515625" style="74" customWidth="1"/>
    <col min="7940" max="7940" width="7" style="74" customWidth="1"/>
    <col min="7941" max="7942" width="14.28515625" style="74" customWidth="1"/>
    <col min="7943" max="7943" width="20.5703125" style="74" customWidth="1"/>
    <col min="7944" max="7944" width="5.5703125" style="74" customWidth="1"/>
    <col min="7945" max="7945" width="5.85546875" style="74" customWidth="1"/>
    <col min="7946" max="7946" width="8.28515625" style="74" customWidth="1"/>
    <col min="7947" max="8192" width="9.140625" style="74"/>
    <col min="8193" max="8193" width="7" style="74" customWidth="1"/>
    <col min="8194" max="8194" width="14.85546875" style="74" customWidth="1"/>
    <col min="8195" max="8195" width="45.28515625" style="74" customWidth="1"/>
    <col min="8196" max="8196" width="7" style="74" customWidth="1"/>
    <col min="8197" max="8198" width="14.28515625" style="74" customWidth="1"/>
    <col min="8199" max="8199" width="20.5703125" style="74" customWidth="1"/>
    <col min="8200" max="8200" width="5.5703125" style="74" customWidth="1"/>
    <col min="8201" max="8201" width="5.85546875" style="74" customWidth="1"/>
    <col min="8202" max="8202" width="8.28515625" style="74" customWidth="1"/>
    <col min="8203" max="8448" width="9.140625" style="74"/>
    <col min="8449" max="8449" width="7" style="74" customWidth="1"/>
    <col min="8450" max="8450" width="14.85546875" style="74" customWidth="1"/>
    <col min="8451" max="8451" width="45.28515625" style="74" customWidth="1"/>
    <col min="8452" max="8452" width="7" style="74" customWidth="1"/>
    <col min="8453" max="8454" width="14.28515625" style="74" customWidth="1"/>
    <col min="8455" max="8455" width="20.5703125" style="74" customWidth="1"/>
    <col min="8456" max="8456" width="5.5703125" style="74" customWidth="1"/>
    <col min="8457" max="8457" width="5.85546875" style="74" customWidth="1"/>
    <col min="8458" max="8458" width="8.28515625" style="74" customWidth="1"/>
    <col min="8459" max="8704" width="9.140625" style="74"/>
    <col min="8705" max="8705" width="7" style="74" customWidth="1"/>
    <col min="8706" max="8706" width="14.85546875" style="74" customWidth="1"/>
    <col min="8707" max="8707" width="45.28515625" style="74" customWidth="1"/>
    <col min="8708" max="8708" width="7" style="74" customWidth="1"/>
    <col min="8709" max="8710" width="14.28515625" style="74" customWidth="1"/>
    <col min="8711" max="8711" width="20.5703125" style="74" customWidth="1"/>
    <col min="8712" max="8712" width="5.5703125" style="74" customWidth="1"/>
    <col min="8713" max="8713" width="5.85546875" style="74" customWidth="1"/>
    <col min="8714" max="8714" width="8.28515625" style="74" customWidth="1"/>
    <col min="8715" max="8960" width="9.140625" style="74"/>
    <col min="8961" max="8961" width="7" style="74" customWidth="1"/>
    <col min="8962" max="8962" width="14.85546875" style="74" customWidth="1"/>
    <col min="8963" max="8963" width="45.28515625" style="74" customWidth="1"/>
    <col min="8964" max="8964" width="7" style="74" customWidth="1"/>
    <col min="8965" max="8966" width="14.28515625" style="74" customWidth="1"/>
    <col min="8967" max="8967" width="20.5703125" style="74" customWidth="1"/>
    <col min="8968" max="8968" width="5.5703125" style="74" customWidth="1"/>
    <col min="8969" max="8969" width="5.85546875" style="74" customWidth="1"/>
    <col min="8970" max="8970" width="8.28515625" style="74" customWidth="1"/>
    <col min="8971" max="9216" width="9.140625" style="74"/>
    <col min="9217" max="9217" width="7" style="74" customWidth="1"/>
    <col min="9218" max="9218" width="14.85546875" style="74" customWidth="1"/>
    <col min="9219" max="9219" width="45.28515625" style="74" customWidth="1"/>
    <col min="9220" max="9220" width="7" style="74" customWidth="1"/>
    <col min="9221" max="9222" width="14.28515625" style="74" customWidth="1"/>
    <col min="9223" max="9223" width="20.5703125" style="74" customWidth="1"/>
    <col min="9224" max="9224" width="5.5703125" style="74" customWidth="1"/>
    <col min="9225" max="9225" width="5.85546875" style="74" customWidth="1"/>
    <col min="9226" max="9226" width="8.28515625" style="74" customWidth="1"/>
    <col min="9227" max="9472" width="9.140625" style="74"/>
    <col min="9473" max="9473" width="7" style="74" customWidth="1"/>
    <col min="9474" max="9474" width="14.85546875" style="74" customWidth="1"/>
    <col min="9475" max="9475" width="45.28515625" style="74" customWidth="1"/>
    <col min="9476" max="9476" width="7" style="74" customWidth="1"/>
    <col min="9477" max="9478" width="14.28515625" style="74" customWidth="1"/>
    <col min="9479" max="9479" width="20.5703125" style="74" customWidth="1"/>
    <col min="9480" max="9480" width="5.5703125" style="74" customWidth="1"/>
    <col min="9481" max="9481" width="5.85546875" style="74" customWidth="1"/>
    <col min="9482" max="9482" width="8.28515625" style="74" customWidth="1"/>
    <col min="9483" max="9728" width="9.140625" style="74"/>
    <col min="9729" max="9729" width="7" style="74" customWidth="1"/>
    <col min="9730" max="9730" width="14.85546875" style="74" customWidth="1"/>
    <col min="9731" max="9731" width="45.28515625" style="74" customWidth="1"/>
    <col min="9732" max="9732" width="7" style="74" customWidth="1"/>
    <col min="9733" max="9734" width="14.28515625" style="74" customWidth="1"/>
    <col min="9735" max="9735" width="20.5703125" style="74" customWidth="1"/>
    <col min="9736" max="9736" width="5.5703125" style="74" customWidth="1"/>
    <col min="9737" max="9737" width="5.85546875" style="74" customWidth="1"/>
    <col min="9738" max="9738" width="8.28515625" style="74" customWidth="1"/>
    <col min="9739" max="9984" width="9.140625" style="74"/>
    <col min="9985" max="9985" width="7" style="74" customWidth="1"/>
    <col min="9986" max="9986" width="14.85546875" style="74" customWidth="1"/>
    <col min="9987" max="9987" width="45.28515625" style="74" customWidth="1"/>
    <col min="9988" max="9988" width="7" style="74" customWidth="1"/>
    <col min="9989" max="9990" width="14.28515625" style="74" customWidth="1"/>
    <col min="9991" max="9991" width="20.5703125" style="74" customWidth="1"/>
    <col min="9992" max="9992" width="5.5703125" style="74" customWidth="1"/>
    <col min="9993" max="9993" width="5.85546875" style="74" customWidth="1"/>
    <col min="9994" max="9994" width="8.28515625" style="74" customWidth="1"/>
    <col min="9995" max="10240" width="9.140625" style="74"/>
    <col min="10241" max="10241" width="7" style="74" customWidth="1"/>
    <col min="10242" max="10242" width="14.85546875" style="74" customWidth="1"/>
    <col min="10243" max="10243" width="45.28515625" style="74" customWidth="1"/>
    <col min="10244" max="10244" width="7" style="74" customWidth="1"/>
    <col min="10245" max="10246" width="14.28515625" style="74" customWidth="1"/>
    <col min="10247" max="10247" width="20.5703125" style="74" customWidth="1"/>
    <col min="10248" max="10248" width="5.5703125" style="74" customWidth="1"/>
    <col min="10249" max="10249" width="5.85546875" style="74" customWidth="1"/>
    <col min="10250" max="10250" width="8.28515625" style="74" customWidth="1"/>
    <col min="10251" max="10496" width="9.140625" style="74"/>
    <col min="10497" max="10497" width="7" style="74" customWidth="1"/>
    <col min="10498" max="10498" width="14.85546875" style="74" customWidth="1"/>
    <col min="10499" max="10499" width="45.28515625" style="74" customWidth="1"/>
    <col min="10500" max="10500" width="7" style="74" customWidth="1"/>
    <col min="10501" max="10502" width="14.28515625" style="74" customWidth="1"/>
    <col min="10503" max="10503" width="20.5703125" style="74" customWidth="1"/>
    <col min="10504" max="10504" width="5.5703125" style="74" customWidth="1"/>
    <col min="10505" max="10505" width="5.85546875" style="74" customWidth="1"/>
    <col min="10506" max="10506" width="8.28515625" style="74" customWidth="1"/>
    <col min="10507" max="10752" width="9.140625" style="74"/>
    <col min="10753" max="10753" width="7" style="74" customWidth="1"/>
    <col min="10754" max="10754" width="14.85546875" style="74" customWidth="1"/>
    <col min="10755" max="10755" width="45.28515625" style="74" customWidth="1"/>
    <col min="10756" max="10756" width="7" style="74" customWidth="1"/>
    <col min="10757" max="10758" width="14.28515625" style="74" customWidth="1"/>
    <col min="10759" max="10759" width="20.5703125" style="74" customWidth="1"/>
    <col min="10760" max="10760" width="5.5703125" style="74" customWidth="1"/>
    <col min="10761" max="10761" width="5.85546875" style="74" customWidth="1"/>
    <col min="10762" max="10762" width="8.28515625" style="74" customWidth="1"/>
    <col min="10763" max="11008" width="9.140625" style="74"/>
    <col min="11009" max="11009" width="7" style="74" customWidth="1"/>
    <col min="11010" max="11010" width="14.85546875" style="74" customWidth="1"/>
    <col min="11011" max="11011" width="45.28515625" style="74" customWidth="1"/>
    <col min="11012" max="11012" width="7" style="74" customWidth="1"/>
    <col min="11013" max="11014" width="14.28515625" style="74" customWidth="1"/>
    <col min="11015" max="11015" width="20.5703125" style="74" customWidth="1"/>
    <col min="11016" max="11016" width="5.5703125" style="74" customWidth="1"/>
    <col min="11017" max="11017" width="5.85546875" style="74" customWidth="1"/>
    <col min="11018" max="11018" width="8.28515625" style="74" customWidth="1"/>
    <col min="11019" max="11264" width="9.140625" style="74"/>
    <col min="11265" max="11265" width="7" style="74" customWidth="1"/>
    <col min="11266" max="11266" width="14.85546875" style="74" customWidth="1"/>
    <col min="11267" max="11267" width="45.28515625" style="74" customWidth="1"/>
    <col min="11268" max="11268" width="7" style="74" customWidth="1"/>
    <col min="11269" max="11270" width="14.28515625" style="74" customWidth="1"/>
    <col min="11271" max="11271" width="20.5703125" style="74" customWidth="1"/>
    <col min="11272" max="11272" width="5.5703125" style="74" customWidth="1"/>
    <col min="11273" max="11273" width="5.85546875" style="74" customWidth="1"/>
    <col min="11274" max="11274" width="8.28515625" style="74" customWidth="1"/>
    <col min="11275" max="11520" width="9.140625" style="74"/>
    <col min="11521" max="11521" width="7" style="74" customWidth="1"/>
    <col min="11522" max="11522" width="14.85546875" style="74" customWidth="1"/>
    <col min="11523" max="11523" width="45.28515625" style="74" customWidth="1"/>
    <col min="11524" max="11524" width="7" style="74" customWidth="1"/>
    <col min="11525" max="11526" width="14.28515625" style="74" customWidth="1"/>
    <col min="11527" max="11527" width="20.5703125" style="74" customWidth="1"/>
    <col min="11528" max="11528" width="5.5703125" style="74" customWidth="1"/>
    <col min="11529" max="11529" width="5.85546875" style="74" customWidth="1"/>
    <col min="11530" max="11530" width="8.28515625" style="74" customWidth="1"/>
    <col min="11531" max="11776" width="9.140625" style="74"/>
    <col min="11777" max="11777" width="7" style="74" customWidth="1"/>
    <col min="11778" max="11778" width="14.85546875" style="74" customWidth="1"/>
    <col min="11779" max="11779" width="45.28515625" style="74" customWidth="1"/>
    <col min="11780" max="11780" width="7" style="74" customWidth="1"/>
    <col min="11781" max="11782" width="14.28515625" style="74" customWidth="1"/>
    <col min="11783" max="11783" width="20.5703125" style="74" customWidth="1"/>
    <col min="11784" max="11784" width="5.5703125" style="74" customWidth="1"/>
    <col min="11785" max="11785" width="5.85546875" style="74" customWidth="1"/>
    <col min="11786" max="11786" width="8.28515625" style="74" customWidth="1"/>
    <col min="11787" max="12032" width="9.140625" style="74"/>
    <col min="12033" max="12033" width="7" style="74" customWidth="1"/>
    <col min="12034" max="12034" width="14.85546875" style="74" customWidth="1"/>
    <col min="12035" max="12035" width="45.28515625" style="74" customWidth="1"/>
    <col min="12036" max="12036" width="7" style="74" customWidth="1"/>
    <col min="12037" max="12038" width="14.28515625" style="74" customWidth="1"/>
    <col min="12039" max="12039" width="20.5703125" style="74" customWidth="1"/>
    <col min="12040" max="12040" width="5.5703125" style="74" customWidth="1"/>
    <col min="12041" max="12041" width="5.85546875" style="74" customWidth="1"/>
    <col min="12042" max="12042" width="8.28515625" style="74" customWidth="1"/>
    <col min="12043" max="12288" width="9.140625" style="74"/>
    <col min="12289" max="12289" width="7" style="74" customWidth="1"/>
    <col min="12290" max="12290" width="14.85546875" style="74" customWidth="1"/>
    <col min="12291" max="12291" width="45.28515625" style="74" customWidth="1"/>
    <col min="12292" max="12292" width="7" style="74" customWidth="1"/>
    <col min="12293" max="12294" width="14.28515625" style="74" customWidth="1"/>
    <col min="12295" max="12295" width="20.5703125" style="74" customWidth="1"/>
    <col min="12296" max="12296" width="5.5703125" style="74" customWidth="1"/>
    <col min="12297" max="12297" width="5.85546875" style="74" customWidth="1"/>
    <col min="12298" max="12298" width="8.28515625" style="74" customWidth="1"/>
    <col min="12299" max="12544" width="9.140625" style="74"/>
    <col min="12545" max="12545" width="7" style="74" customWidth="1"/>
    <col min="12546" max="12546" width="14.85546875" style="74" customWidth="1"/>
    <col min="12547" max="12547" width="45.28515625" style="74" customWidth="1"/>
    <col min="12548" max="12548" width="7" style="74" customWidth="1"/>
    <col min="12549" max="12550" width="14.28515625" style="74" customWidth="1"/>
    <col min="12551" max="12551" width="20.5703125" style="74" customWidth="1"/>
    <col min="12552" max="12552" width="5.5703125" style="74" customWidth="1"/>
    <col min="12553" max="12553" width="5.85546875" style="74" customWidth="1"/>
    <col min="12554" max="12554" width="8.28515625" style="74" customWidth="1"/>
    <col min="12555" max="12800" width="9.140625" style="74"/>
    <col min="12801" max="12801" width="7" style="74" customWidth="1"/>
    <col min="12802" max="12802" width="14.85546875" style="74" customWidth="1"/>
    <col min="12803" max="12803" width="45.28515625" style="74" customWidth="1"/>
    <col min="12804" max="12804" width="7" style="74" customWidth="1"/>
    <col min="12805" max="12806" width="14.28515625" style="74" customWidth="1"/>
    <col min="12807" max="12807" width="20.5703125" style="74" customWidth="1"/>
    <col min="12808" max="12808" width="5.5703125" style="74" customWidth="1"/>
    <col min="12809" max="12809" width="5.85546875" style="74" customWidth="1"/>
    <col min="12810" max="12810" width="8.28515625" style="74" customWidth="1"/>
    <col min="12811" max="13056" width="9.140625" style="74"/>
    <col min="13057" max="13057" width="7" style="74" customWidth="1"/>
    <col min="13058" max="13058" width="14.85546875" style="74" customWidth="1"/>
    <col min="13059" max="13059" width="45.28515625" style="74" customWidth="1"/>
    <col min="13060" max="13060" width="7" style="74" customWidth="1"/>
    <col min="13061" max="13062" width="14.28515625" style="74" customWidth="1"/>
    <col min="13063" max="13063" width="20.5703125" style="74" customWidth="1"/>
    <col min="13064" max="13064" width="5.5703125" style="74" customWidth="1"/>
    <col min="13065" max="13065" width="5.85546875" style="74" customWidth="1"/>
    <col min="13066" max="13066" width="8.28515625" style="74" customWidth="1"/>
    <col min="13067" max="13312" width="9.140625" style="74"/>
    <col min="13313" max="13313" width="7" style="74" customWidth="1"/>
    <col min="13314" max="13314" width="14.85546875" style="74" customWidth="1"/>
    <col min="13315" max="13315" width="45.28515625" style="74" customWidth="1"/>
    <col min="13316" max="13316" width="7" style="74" customWidth="1"/>
    <col min="13317" max="13318" width="14.28515625" style="74" customWidth="1"/>
    <col min="13319" max="13319" width="20.5703125" style="74" customWidth="1"/>
    <col min="13320" max="13320" width="5.5703125" style="74" customWidth="1"/>
    <col min="13321" max="13321" width="5.85546875" style="74" customWidth="1"/>
    <col min="13322" max="13322" width="8.28515625" style="74" customWidth="1"/>
    <col min="13323" max="13568" width="9.140625" style="74"/>
    <col min="13569" max="13569" width="7" style="74" customWidth="1"/>
    <col min="13570" max="13570" width="14.85546875" style="74" customWidth="1"/>
    <col min="13571" max="13571" width="45.28515625" style="74" customWidth="1"/>
    <col min="13572" max="13572" width="7" style="74" customWidth="1"/>
    <col min="13573" max="13574" width="14.28515625" style="74" customWidth="1"/>
    <col min="13575" max="13575" width="20.5703125" style="74" customWidth="1"/>
    <col min="13576" max="13576" width="5.5703125" style="74" customWidth="1"/>
    <col min="13577" max="13577" width="5.85546875" style="74" customWidth="1"/>
    <col min="13578" max="13578" width="8.28515625" style="74" customWidth="1"/>
    <col min="13579" max="13824" width="9.140625" style="74"/>
    <col min="13825" max="13825" width="7" style="74" customWidth="1"/>
    <col min="13826" max="13826" width="14.85546875" style="74" customWidth="1"/>
    <col min="13827" max="13827" width="45.28515625" style="74" customWidth="1"/>
    <col min="13828" max="13828" width="7" style="74" customWidth="1"/>
    <col min="13829" max="13830" width="14.28515625" style="74" customWidth="1"/>
    <col min="13831" max="13831" width="20.5703125" style="74" customWidth="1"/>
    <col min="13832" max="13832" width="5.5703125" style="74" customWidth="1"/>
    <col min="13833" max="13833" width="5.85546875" style="74" customWidth="1"/>
    <col min="13834" max="13834" width="8.28515625" style="74" customWidth="1"/>
    <col min="13835" max="14080" width="9.140625" style="74"/>
    <col min="14081" max="14081" width="7" style="74" customWidth="1"/>
    <col min="14082" max="14082" width="14.85546875" style="74" customWidth="1"/>
    <col min="14083" max="14083" width="45.28515625" style="74" customWidth="1"/>
    <col min="14084" max="14084" width="7" style="74" customWidth="1"/>
    <col min="14085" max="14086" width="14.28515625" style="74" customWidth="1"/>
    <col min="14087" max="14087" width="20.5703125" style="74" customWidth="1"/>
    <col min="14088" max="14088" width="5.5703125" style="74" customWidth="1"/>
    <col min="14089" max="14089" width="5.85546875" style="74" customWidth="1"/>
    <col min="14090" max="14090" width="8.28515625" style="74" customWidth="1"/>
    <col min="14091" max="14336" width="9.140625" style="74"/>
    <col min="14337" max="14337" width="7" style="74" customWidth="1"/>
    <col min="14338" max="14338" width="14.85546875" style="74" customWidth="1"/>
    <col min="14339" max="14339" width="45.28515625" style="74" customWidth="1"/>
    <col min="14340" max="14340" width="7" style="74" customWidth="1"/>
    <col min="14341" max="14342" width="14.28515625" style="74" customWidth="1"/>
    <col min="14343" max="14343" width="20.5703125" style="74" customWidth="1"/>
    <col min="14344" max="14344" width="5.5703125" style="74" customWidth="1"/>
    <col min="14345" max="14345" width="5.85546875" style="74" customWidth="1"/>
    <col min="14346" max="14346" width="8.28515625" style="74" customWidth="1"/>
    <col min="14347" max="14592" width="9.140625" style="74"/>
    <col min="14593" max="14593" width="7" style="74" customWidth="1"/>
    <col min="14594" max="14594" width="14.85546875" style="74" customWidth="1"/>
    <col min="14595" max="14595" width="45.28515625" style="74" customWidth="1"/>
    <col min="14596" max="14596" width="7" style="74" customWidth="1"/>
    <col min="14597" max="14598" width="14.28515625" style="74" customWidth="1"/>
    <col min="14599" max="14599" width="20.5703125" style="74" customWidth="1"/>
    <col min="14600" max="14600" width="5.5703125" style="74" customWidth="1"/>
    <col min="14601" max="14601" width="5.85546875" style="74" customWidth="1"/>
    <col min="14602" max="14602" width="8.28515625" style="74" customWidth="1"/>
    <col min="14603" max="14848" width="9.140625" style="74"/>
    <col min="14849" max="14849" width="7" style="74" customWidth="1"/>
    <col min="14850" max="14850" width="14.85546875" style="74" customWidth="1"/>
    <col min="14851" max="14851" width="45.28515625" style="74" customWidth="1"/>
    <col min="14852" max="14852" width="7" style="74" customWidth="1"/>
    <col min="14853" max="14854" width="14.28515625" style="74" customWidth="1"/>
    <col min="14855" max="14855" width="20.5703125" style="74" customWidth="1"/>
    <col min="14856" max="14856" width="5.5703125" style="74" customWidth="1"/>
    <col min="14857" max="14857" width="5.85546875" style="74" customWidth="1"/>
    <col min="14858" max="14858" width="8.28515625" style="74" customWidth="1"/>
    <col min="14859" max="15104" width="9.140625" style="74"/>
    <col min="15105" max="15105" width="7" style="74" customWidth="1"/>
    <col min="15106" max="15106" width="14.85546875" style="74" customWidth="1"/>
    <col min="15107" max="15107" width="45.28515625" style="74" customWidth="1"/>
    <col min="15108" max="15108" width="7" style="74" customWidth="1"/>
    <col min="15109" max="15110" width="14.28515625" style="74" customWidth="1"/>
    <col min="15111" max="15111" width="20.5703125" style="74" customWidth="1"/>
    <col min="15112" max="15112" width="5.5703125" style="74" customWidth="1"/>
    <col min="15113" max="15113" width="5.85546875" style="74" customWidth="1"/>
    <col min="15114" max="15114" width="8.28515625" style="74" customWidth="1"/>
    <col min="15115" max="15360" width="9.140625" style="74"/>
    <col min="15361" max="15361" width="7" style="74" customWidth="1"/>
    <col min="15362" max="15362" width="14.85546875" style="74" customWidth="1"/>
    <col min="15363" max="15363" width="45.28515625" style="74" customWidth="1"/>
    <col min="15364" max="15364" width="7" style="74" customWidth="1"/>
    <col min="15365" max="15366" width="14.28515625" style="74" customWidth="1"/>
    <col min="15367" max="15367" width="20.5703125" style="74" customWidth="1"/>
    <col min="15368" max="15368" width="5.5703125" style="74" customWidth="1"/>
    <col min="15369" max="15369" width="5.85546875" style="74" customWidth="1"/>
    <col min="15370" max="15370" width="8.28515625" style="74" customWidth="1"/>
    <col min="15371" max="15616" width="9.140625" style="74"/>
    <col min="15617" max="15617" width="7" style="74" customWidth="1"/>
    <col min="15618" max="15618" width="14.85546875" style="74" customWidth="1"/>
    <col min="15619" max="15619" width="45.28515625" style="74" customWidth="1"/>
    <col min="15620" max="15620" width="7" style="74" customWidth="1"/>
    <col min="15621" max="15622" width="14.28515625" style="74" customWidth="1"/>
    <col min="15623" max="15623" width="20.5703125" style="74" customWidth="1"/>
    <col min="15624" max="15624" width="5.5703125" style="74" customWidth="1"/>
    <col min="15625" max="15625" width="5.85546875" style="74" customWidth="1"/>
    <col min="15626" max="15626" width="8.28515625" style="74" customWidth="1"/>
    <col min="15627" max="15872" width="9.140625" style="74"/>
    <col min="15873" max="15873" width="7" style="74" customWidth="1"/>
    <col min="15874" max="15874" width="14.85546875" style="74" customWidth="1"/>
    <col min="15875" max="15875" width="45.28515625" style="74" customWidth="1"/>
    <col min="15876" max="15876" width="7" style="74" customWidth="1"/>
    <col min="15877" max="15878" width="14.28515625" style="74" customWidth="1"/>
    <col min="15879" max="15879" width="20.5703125" style="74" customWidth="1"/>
    <col min="15880" max="15880" width="5.5703125" style="74" customWidth="1"/>
    <col min="15881" max="15881" width="5.85546875" style="74" customWidth="1"/>
    <col min="15882" max="15882" width="8.28515625" style="74" customWidth="1"/>
    <col min="15883" max="16128" width="9.140625" style="74"/>
    <col min="16129" max="16129" width="7" style="74" customWidth="1"/>
    <col min="16130" max="16130" width="14.85546875" style="74" customWidth="1"/>
    <col min="16131" max="16131" width="45.28515625" style="74" customWidth="1"/>
    <col min="16132" max="16132" width="7" style="74" customWidth="1"/>
    <col min="16133" max="16134" width="14.28515625" style="74" customWidth="1"/>
    <col min="16135" max="16135" width="20.5703125" style="74" customWidth="1"/>
    <col min="16136" max="16136" width="5.5703125" style="74" customWidth="1"/>
    <col min="16137" max="16137" width="5.85546875" style="74" customWidth="1"/>
    <col min="16138" max="16138" width="8.28515625" style="74" customWidth="1"/>
    <col min="16139" max="16384" width="9.140625" style="74"/>
  </cols>
  <sheetData>
    <row r="1" spans="1:10">
      <c r="A1" s="73" t="s">
        <v>310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s="79" customFormat="1" ht="30">
      <c r="A2" s="75" t="s">
        <v>311</v>
      </c>
      <c r="B2" s="76" t="s">
        <v>312</v>
      </c>
      <c r="C2" s="76" t="s">
        <v>58</v>
      </c>
      <c r="D2" s="76" t="s">
        <v>313</v>
      </c>
      <c r="E2" s="77" t="s">
        <v>314</v>
      </c>
      <c r="F2" s="78" t="s">
        <v>315</v>
      </c>
      <c r="G2" s="76" t="s">
        <v>316</v>
      </c>
      <c r="H2" s="76" t="s">
        <v>317</v>
      </c>
      <c r="I2" s="76" t="s">
        <v>318</v>
      </c>
      <c r="J2" s="76" t="s">
        <v>319</v>
      </c>
    </row>
    <row r="3" spans="1:10">
      <c r="A3" s="40">
        <v>1001</v>
      </c>
      <c r="B3" s="37" t="s">
        <v>76</v>
      </c>
      <c r="C3" s="37" t="s">
        <v>320</v>
      </c>
      <c r="D3" s="37"/>
      <c r="E3" s="37" t="s">
        <v>321</v>
      </c>
      <c r="F3" s="37" t="s">
        <v>322</v>
      </c>
      <c r="G3" s="37" t="s">
        <v>323</v>
      </c>
      <c r="H3" s="80">
        <v>10</v>
      </c>
      <c r="I3" s="80">
        <v>85</v>
      </c>
      <c r="J3" s="80">
        <f>H3*I3</f>
        <v>850</v>
      </c>
    </row>
    <row r="4" spans="1:10">
      <c r="A4" s="40">
        <v>1002</v>
      </c>
      <c r="B4" s="37" t="s">
        <v>76</v>
      </c>
      <c r="C4" s="37" t="s">
        <v>324</v>
      </c>
      <c r="D4" s="37"/>
      <c r="E4" s="37" t="s">
        <v>325</v>
      </c>
      <c r="F4" s="37" t="s">
        <v>326</v>
      </c>
      <c r="G4" s="37"/>
      <c r="H4" s="80">
        <v>10</v>
      </c>
      <c r="I4" s="80">
        <v>6.5</v>
      </c>
      <c r="J4" s="80">
        <f>I4*H4</f>
        <v>65</v>
      </c>
    </row>
    <row r="5" spans="1:10">
      <c r="A5" s="40">
        <v>1003</v>
      </c>
      <c r="B5" s="37" t="s">
        <v>76</v>
      </c>
      <c r="C5" s="37" t="s">
        <v>327</v>
      </c>
      <c r="D5" s="37"/>
      <c r="E5" s="37" t="s">
        <v>325</v>
      </c>
      <c r="F5" s="37" t="s">
        <v>326</v>
      </c>
      <c r="G5" s="37"/>
      <c r="H5" s="80">
        <v>20</v>
      </c>
      <c r="I5" s="80">
        <v>25</v>
      </c>
      <c r="J5" s="80">
        <f>H5*I5</f>
        <v>500</v>
      </c>
    </row>
    <row r="6" spans="1:10">
      <c r="A6" s="40">
        <v>1004</v>
      </c>
      <c r="B6" s="37" t="s">
        <v>76</v>
      </c>
      <c r="C6" s="37" t="s">
        <v>328</v>
      </c>
      <c r="D6" s="37"/>
      <c r="E6" s="37" t="s">
        <v>329</v>
      </c>
      <c r="F6" s="37" t="s">
        <v>322</v>
      </c>
      <c r="G6" s="37" t="s">
        <v>323</v>
      </c>
      <c r="H6" s="80">
        <v>10</v>
      </c>
      <c r="I6" s="80">
        <v>95</v>
      </c>
      <c r="J6" s="80">
        <v>950</v>
      </c>
    </row>
    <row r="7" spans="1:10">
      <c r="A7" s="40">
        <v>1005</v>
      </c>
      <c r="B7" s="37" t="s">
        <v>76</v>
      </c>
      <c r="C7" s="37" t="s">
        <v>330</v>
      </c>
      <c r="D7" s="37"/>
      <c r="E7" s="37" t="s">
        <v>325</v>
      </c>
      <c r="F7" s="37" t="s">
        <v>322</v>
      </c>
      <c r="G7" s="37" t="s">
        <v>275</v>
      </c>
      <c r="H7" s="80">
        <v>2000</v>
      </c>
      <c r="I7" s="80">
        <v>0.55000000000000004</v>
      </c>
      <c r="J7" s="80">
        <f>I7*H7</f>
        <v>1100</v>
      </c>
    </row>
    <row r="8" spans="1:10">
      <c r="A8" s="40">
        <v>1006</v>
      </c>
      <c r="B8" s="37" t="s">
        <v>76</v>
      </c>
      <c r="C8" s="37" t="s">
        <v>331</v>
      </c>
      <c r="D8" s="37"/>
      <c r="E8" s="37" t="s">
        <v>332</v>
      </c>
      <c r="F8" s="37" t="s">
        <v>322</v>
      </c>
      <c r="G8" s="37" t="s">
        <v>323</v>
      </c>
      <c r="H8" s="80">
        <v>10</v>
      </c>
      <c r="I8" s="80">
        <v>16</v>
      </c>
      <c r="J8" s="80">
        <v>160</v>
      </c>
    </row>
    <row r="9" spans="1:10">
      <c r="A9" s="40">
        <v>1007</v>
      </c>
      <c r="B9" s="37" t="s">
        <v>76</v>
      </c>
      <c r="C9" s="37" t="s">
        <v>333</v>
      </c>
      <c r="D9" s="37"/>
      <c r="E9" s="37" t="s">
        <v>329</v>
      </c>
      <c r="F9" s="37" t="s">
        <v>322</v>
      </c>
      <c r="G9" s="37" t="s">
        <v>323</v>
      </c>
      <c r="H9" s="80">
        <v>3</v>
      </c>
      <c r="I9" s="80">
        <v>50</v>
      </c>
      <c r="J9" s="80">
        <f>H9*I9</f>
        <v>150</v>
      </c>
    </row>
    <row r="10" spans="1:10">
      <c r="A10" s="40">
        <v>1008</v>
      </c>
      <c r="B10" s="37" t="s">
        <v>76</v>
      </c>
      <c r="C10" s="37" t="s">
        <v>334</v>
      </c>
      <c r="D10" s="37"/>
      <c r="E10" s="37" t="s">
        <v>335</v>
      </c>
      <c r="F10" s="37" t="s">
        <v>322</v>
      </c>
      <c r="G10" s="37" t="s">
        <v>323</v>
      </c>
      <c r="H10" s="80">
        <v>12</v>
      </c>
      <c r="I10" s="80">
        <v>10.5</v>
      </c>
      <c r="J10" s="80">
        <f>H10*I10</f>
        <v>126</v>
      </c>
    </row>
    <row r="11" spans="1:10">
      <c r="A11" s="40">
        <v>1009</v>
      </c>
      <c r="B11" s="37" t="s">
        <v>76</v>
      </c>
      <c r="C11" s="37" t="s">
        <v>336</v>
      </c>
      <c r="D11" s="37"/>
      <c r="E11" s="37" t="s">
        <v>325</v>
      </c>
      <c r="F11" s="37" t="s">
        <v>322</v>
      </c>
      <c r="G11" s="37" t="s">
        <v>323</v>
      </c>
      <c r="H11" s="80">
        <v>1</v>
      </c>
      <c r="I11" s="80">
        <v>2</v>
      </c>
      <c r="J11" s="80">
        <v>2</v>
      </c>
    </row>
    <row r="12" spans="1:10">
      <c r="A12" s="40">
        <v>1010</v>
      </c>
      <c r="B12" s="37" t="s">
        <v>76</v>
      </c>
      <c r="C12" s="37" t="s">
        <v>337</v>
      </c>
      <c r="D12" s="37"/>
      <c r="E12" s="37" t="s">
        <v>325</v>
      </c>
      <c r="F12" s="37" t="s">
        <v>326</v>
      </c>
      <c r="G12" s="37" t="s">
        <v>323</v>
      </c>
      <c r="H12" s="80">
        <v>3</v>
      </c>
      <c r="I12" s="80">
        <v>3.5</v>
      </c>
      <c r="J12" s="80">
        <f>H12*I12</f>
        <v>10.5</v>
      </c>
    </row>
    <row r="13" spans="1:10">
      <c r="A13" s="40">
        <v>1011</v>
      </c>
      <c r="B13" s="37" t="s">
        <v>76</v>
      </c>
      <c r="C13" s="37" t="s">
        <v>338</v>
      </c>
      <c r="D13" s="37"/>
      <c r="E13" s="37" t="s">
        <v>325</v>
      </c>
      <c r="F13" s="37" t="s">
        <v>322</v>
      </c>
      <c r="G13" s="37" t="s">
        <v>323</v>
      </c>
      <c r="H13" s="80">
        <v>40</v>
      </c>
      <c r="I13" s="80">
        <v>2</v>
      </c>
      <c r="J13" s="80">
        <f>H13*I13</f>
        <v>80</v>
      </c>
    </row>
    <row r="14" spans="1:10">
      <c r="A14" s="40">
        <v>1012</v>
      </c>
      <c r="B14" s="37" t="s">
        <v>76</v>
      </c>
      <c r="C14" s="37" t="s">
        <v>339</v>
      </c>
      <c r="D14" s="37"/>
      <c r="E14" s="37" t="s">
        <v>325</v>
      </c>
      <c r="F14" s="37" t="s">
        <v>326</v>
      </c>
      <c r="G14" s="37" t="s">
        <v>323</v>
      </c>
      <c r="H14" s="80">
        <v>10</v>
      </c>
      <c r="I14" s="80">
        <v>2</v>
      </c>
      <c r="J14" s="80">
        <v>20</v>
      </c>
    </row>
    <row r="15" spans="1:10">
      <c r="A15" s="40">
        <v>1013</v>
      </c>
      <c r="B15" s="37" t="s">
        <v>76</v>
      </c>
      <c r="C15" s="37" t="s">
        <v>340</v>
      </c>
      <c r="D15" s="37"/>
      <c r="E15" s="37" t="s">
        <v>325</v>
      </c>
      <c r="F15" s="37" t="s">
        <v>326</v>
      </c>
      <c r="G15" s="37" t="s">
        <v>323</v>
      </c>
      <c r="H15" s="81"/>
      <c r="I15" s="81"/>
      <c r="J15" s="81"/>
    </row>
    <row r="16" spans="1:10">
      <c r="A16" s="40">
        <v>1014</v>
      </c>
      <c r="B16" s="37" t="s">
        <v>76</v>
      </c>
      <c r="C16" s="37" t="s">
        <v>341</v>
      </c>
      <c r="D16" s="37"/>
      <c r="E16" s="37" t="s">
        <v>342</v>
      </c>
      <c r="F16" s="37" t="s">
        <v>326</v>
      </c>
      <c r="G16" s="37" t="s">
        <v>323</v>
      </c>
      <c r="H16" s="81"/>
      <c r="I16" s="81"/>
      <c r="J16" s="81"/>
    </row>
    <row r="17" spans="1:10">
      <c r="A17" s="40">
        <v>1015</v>
      </c>
      <c r="B17" s="37" t="s">
        <v>76</v>
      </c>
      <c r="C17" s="37" t="s">
        <v>343</v>
      </c>
      <c r="D17" s="37"/>
      <c r="E17" s="37" t="s">
        <v>342</v>
      </c>
      <c r="F17" s="37" t="s">
        <v>326</v>
      </c>
      <c r="G17" s="37" t="s">
        <v>323</v>
      </c>
      <c r="H17" s="80">
        <v>2</v>
      </c>
      <c r="I17" s="80">
        <v>2.5</v>
      </c>
      <c r="J17" s="80">
        <f>H17*I17</f>
        <v>5</v>
      </c>
    </row>
    <row r="18" spans="1:10">
      <c r="A18" s="40">
        <v>1016</v>
      </c>
      <c r="B18" s="37" t="s">
        <v>76</v>
      </c>
      <c r="C18" s="37" t="s">
        <v>344</v>
      </c>
      <c r="D18" s="37"/>
      <c r="E18" s="37" t="s">
        <v>335</v>
      </c>
      <c r="F18" s="37" t="s">
        <v>326</v>
      </c>
      <c r="G18" s="37"/>
      <c r="H18" s="80">
        <v>1</v>
      </c>
      <c r="I18" s="80">
        <v>2.5</v>
      </c>
      <c r="J18" s="80">
        <v>2.5</v>
      </c>
    </row>
    <row r="19" spans="1:10">
      <c r="A19" s="40">
        <v>1017</v>
      </c>
      <c r="B19" s="37" t="s">
        <v>76</v>
      </c>
      <c r="C19" s="37" t="s">
        <v>345</v>
      </c>
      <c r="D19" s="37"/>
      <c r="E19" s="37" t="s">
        <v>335</v>
      </c>
      <c r="F19" s="37" t="s">
        <v>326</v>
      </c>
      <c r="G19" s="37" t="s">
        <v>323</v>
      </c>
      <c r="H19" s="80">
        <v>2</v>
      </c>
      <c r="I19" s="80">
        <v>3</v>
      </c>
      <c r="J19" s="80">
        <v>6</v>
      </c>
    </row>
    <row r="20" spans="1:10">
      <c r="A20" s="40">
        <v>1018</v>
      </c>
      <c r="B20" s="37" t="s">
        <v>76</v>
      </c>
      <c r="C20" s="37" t="s">
        <v>346</v>
      </c>
      <c r="D20" s="37"/>
      <c r="E20" s="37" t="s">
        <v>335</v>
      </c>
      <c r="F20" s="37" t="s">
        <v>326</v>
      </c>
      <c r="G20" s="37" t="s">
        <v>323</v>
      </c>
      <c r="H20" s="80">
        <v>1</v>
      </c>
      <c r="I20" s="80">
        <v>4</v>
      </c>
      <c r="J20" s="80">
        <v>4</v>
      </c>
    </row>
    <row r="21" spans="1:10">
      <c r="A21" s="40">
        <v>1019</v>
      </c>
      <c r="B21" s="37" t="s">
        <v>76</v>
      </c>
      <c r="C21" s="37" t="s">
        <v>347</v>
      </c>
      <c r="D21" s="37"/>
      <c r="E21" s="37" t="s">
        <v>335</v>
      </c>
      <c r="F21" s="37" t="s">
        <v>326</v>
      </c>
      <c r="G21" s="37" t="s">
        <v>323</v>
      </c>
      <c r="H21" s="80">
        <v>1</v>
      </c>
      <c r="I21" s="80">
        <v>5</v>
      </c>
      <c r="J21" s="80">
        <v>5</v>
      </c>
    </row>
    <row r="22" spans="1:10">
      <c r="A22" s="40">
        <v>1020</v>
      </c>
      <c r="B22" s="37" t="s">
        <v>76</v>
      </c>
      <c r="C22" s="37" t="s">
        <v>348</v>
      </c>
      <c r="D22" s="37"/>
      <c r="E22" s="37" t="s">
        <v>349</v>
      </c>
      <c r="F22" s="37" t="s">
        <v>326</v>
      </c>
      <c r="G22" s="37" t="s">
        <v>323</v>
      </c>
      <c r="H22" s="82"/>
      <c r="I22" s="82"/>
      <c r="J22" s="82"/>
    </row>
    <row r="23" spans="1:10">
      <c r="A23" s="40">
        <v>1021</v>
      </c>
      <c r="B23" s="37" t="s">
        <v>76</v>
      </c>
      <c r="C23" s="37" t="s">
        <v>350</v>
      </c>
      <c r="D23" s="37"/>
      <c r="E23" s="37" t="s">
        <v>349</v>
      </c>
      <c r="F23" s="37" t="s">
        <v>326</v>
      </c>
      <c r="G23" s="37" t="s">
        <v>323</v>
      </c>
      <c r="H23" s="82"/>
      <c r="I23" s="82"/>
      <c r="J23" s="82"/>
    </row>
    <row r="24" spans="1:10">
      <c r="A24" s="40">
        <v>1022</v>
      </c>
      <c r="B24" s="37" t="s">
        <v>76</v>
      </c>
      <c r="C24" s="37" t="s">
        <v>351</v>
      </c>
      <c r="D24" s="37"/>
      <c r="E24" s="37" t="s">
        <v>352</v>
      </c>
      <c r="F24" s="37" t="s">
        <v>326</v>
      </c>
      <c r="G24" s="37" t="s">
        <v>323</v>
      </c>
      <c r="H24" s="80">
        <v>12</v>
      </c>
      <c r="I24" s="80">
        <v>2.75</v>
      </c>
      <c r="J24" s="80">
        <f>H24*I24</f>
        <v>33</v>
      </c>
    </row>
    <row r="25" spans="1:10">
      <c r="A25" s="40">
        <v>1023</v>
      </c>
      <c r="B25" s="37" t="s">
        <v>76</v>
      </c>
      <c r="C25" s="37" t="s">
        <v>353</v>
      </c>
      <c r="D25" s="37"/>
      <c r="E25" s="37" t="s">
        <v>352</v>
      </c>
      <c r="F25" s="37" t="s">
        <v>326</v>
      </c>
      <c r="G25" s="37" t="s">
        <v>323</v>
      </c>
      <c r="H25" s="82"/>
      <c r="I25" s="82"/>
      <c r="J25" s="82"/>
    </row>
    <row r="26" spans="1:10">
      <c r="A26" s="40">
        <v>1024</v>
      </c>
      <c r="B26" s="37" t="s">
        <v>76</v>
      </c>
      <c r="C26" s="37" t="s">
        <v>354</v>
      </c>
      <c r="D26" s="37"/>
      <c r="E26" s="37" t="s">
        <v>325</v>
      </c>
      <c r="F26" s="37" t="s">
        <v>326</v>
      </c>
      <c r="G26" s="37" t="s">
        <v>323</v>
      </c>
      <c r="H26" s="80">
        <v>1</v>
      </c>
      <c r="I26" s="80">
        <v>1.5</v>
      </c>
      <c r="J26" s="80">
        <v>1.5</v>
      </c>
    </row>
    <row r="27" spans="1:10">
      <c r="A27" s="40">
        <v>1025</v>
      </c>
      <c r="B27" s="37" t="s">
        <v>76</v>
      </c>
      <c r="C27" s="37" t="s">
        <v>355</v>
      </c>
      <c r="D27" s="37"/>
      <c r="E27" s="37" t="s">
        <v>325</v>
      </c>
      <c r="F27" s="37" t="s">
        <v>326</v>
      </c>
      <c r="G27" s="37" t="s">
        <v>323</v>
      </c>
      <c r="H27" s="82"/>
      <c r="I27" s="82"/>
      <c r="J27" s="82"/>
    </row>
    <row r="28" spans="1:10">
      <c r="A28" s="40">
        <v>1026</v>
      </c>
      <c r="B28" s="37" t="s">
        <v>76</v>
      </c>
      <c r="C28" s="37" t="s">
        <v>356</v>
      </c>
      <c r="D28" s="37"/>
      <c r="E28" s="37" t="s">
        <v>325</v>
      </c>
      <c r="F28" s="37" t="s">
        <v>326</v>
      </c>
      <c r="G28" s="37" t="s">
        <v>323</v>
      </c>
      <c r="H28" s="82"/>
      <c r="I28" s="82"/>
      <c r="J28" s="82"/>
    </row>
    <row r="29" spans="1:10">
      <c r="A29" s="40">
        <v>1027</v>
      </c>
      <c r="B29" s="37" t="s">
        <v>76</v>
      </c>
      <c r="C29" s="37" t="s">
        <v>357</v>
      </c>
      <c r="D29" s="37"/>
      <c r="E29" s="37" t="s">
        <v>358</v>
      </c>
      <c r="F29" s="37" t="s">
        <v>326</v>
      </c>
      <c r="G29" s="37" t="s">
        <v>323</v>
      </c>
      <c r="H29" s="80">
        <v>5</v>
      </c>
      <c r="I29" s="80">
        <v>12</v>
      </c>
      <c r="J29" s="80">
        <f>H29*I29</f>
        <v>60</v>
      </c>
    </row>
    <row r="30" spans="1:10">
      <c r="A30" s="40">
        <v>1028</v>
      </c>
      <c r="B30" s="37" t="s">
        <v>76</v>
      </c>
      <c r="C30" s="37" t="s">
        <v>359</v>
      </c>
      <c r="D30" s="37"/>
      <c r="E30" s="37" t="s">
        <v>325</v>
      </c>
      <c r="F30" s="37" t="s">
        <v>326</v>
      </c>
      <c r="G30" s="37"/>
      <c r="H30" s="80">
        <v>50</v>
      </c>
      <c r="I30" s="80">
        <v>0.9</v>
      </c>
      <c r="J30" s="80">
        <f>H30*I30</f>
        <v>45</v>
      </c>
    </row>
    <row r="31" spans="1:10">
      <c r="A31" s="40">
        <v>1029</v>
      </c>
      <c r="B31" s="37" t="s">
        <v>76</v>
      </c>
      <c r="C31" s="37" t="s">
        <v>360</v>
      </c>
      <c r="D31" s="37"/>
      <c r="E31" s="37" t="s">
        <v>325</v>
      </c>
      <c r="F31" s="37" t="s">
        <v>326</v>
      </c>
      <c r="G31" s="37" t="s">
        <v>323</v>
      </c>
      <c r="H31" s="80">
        <v>250</v>
      </c>
      <c r="I31" s="80">
        <v>0.4</v>
      </c>
      <c r="J31" s="80">
        <f>H31*I31</f>
        <v>100</v>
      </c>
    </row>
    <row r="32" spans="1:10">
      <c r="A32" s="40">
        <v>1030</v>
      </c>
      <c r="B32" s="37" t="s">
        <v>76</v>
      </c>
      <c r="C32" s="37" t="s">
        <v>361</v>
      </c>
      <c r="D32" s="37"/>
      <c r="E32" s="37" t="s">
        <v>325</v>
      </c>
      <c r="F32" s="37" t="s">
        <v>326</v>
      </c>
      <c r="G32" s="37" t="s">
        <v>323</v>
      </c>
      <c r="H32" s="82"/>
      <c r="I32" s="82"/>
      <c r="J32" s="82"/>
    </row>
    <row r="33" spans="1:10">
      <c r="A33" s="40">
        <v>1031</v>
      </c>
      <c r="B33" s="37" t="s">
        <v>76</v>
      </c>
      <c r="C33" s="37" t="s">
        <v>362</v>
      </c>
      <c r="D33" s="37"/>
      <c r="E33" s="37" t="s">
        <v>325</v>
      </c>
      <c r="F33" s="37" t="s">
        <v>326</v>
      </c>
      <c r="G33" s="37" t="s">
        <v>323</v>
      </c>
      <c r="H33" s="82"/>
      <c r="I33" s="82"/>
      <c r="J33" s="82"/>
    </row>
    <row r="34" spans="1:10">
      <c r="A34" s="40">
        <v>1032</v>
      </c>
      <c r="B34" s="37" t="s">
        <v>76</v>
      </c>
      <c r="C34" s="37" t="s">
        <v>363</v>
      </c>
      <c r="D34" s="37"/>
      <c r="E34" s="37" t="s">
        <v>364</v>
      </c>
      <c r="F34" s="37" t="s">
        <v>326</v>
      </c>
      <c r="G34" s="37" t="s">
        <v>323</v>
      </c>
      <c r="H34" s="82"/>
      <c r="I34" s="82"/>
      <c r="J34" s="82"/>
    </row>
    <row r="35" spans="1:10">
      <c r="A35" s="40">
        <v>1033</v>
      </c>
      <c r="B35" s="37" t="s">
        <v>76</v>
      </c>
      <c r="C35" s="37" t="s">
        <v>365</v>
      </c>
      <c r="D35" s="37"/>
      <c r="E35" s="37" t="s">
        <v>366</v>
      </c>
      <c r="F35" s="37" t="s">
        <v>326</v>
      </c>
      <c r="G35" s="37" t="s">
        <v>323</v>
      </c>
      <c r="H35" s="82"/>
      <c r="I35" s="82"/>
      <c r="J35" s="82"/>
    </row>
    <row r="36" spans="1:10">
      <c r="A36" s="40">
        <v>1034</v>
      </c>
      <c r="B36" s="37" t="s">
        <v>76</v>
      </c>
      <c r="C36" s="37" t="s">
        <v>367</v>
      </c>
      <c r="D36" s="37"/>
      <c r="E36" s="37" t="s">
        <v>325</v>
      </c>
      <c r="F36" s="37" t="s">
        <v>322</v>
      </c>
      <c r="G36" s="37" t="s">
        <v>323</v>
      </c>
      <c r="H36" s="80">
        <v>2</v>
      </c>
      <c r="I36" s="80">
        <v>195</v>
      </c>
      <c r="J36" s="80">
        <f>H36*I36</f>
        <v>390</v>
      </c>
    </row>
    <row r="37" spans="1:10">
      <c r="A37" s="40">
        <v>1035</v>
      </c>
      <c r="B37" s="37" t="s">
        <v>76</v>
      </c>
      <c r="C37" s="37" t="s">
        <v>368</v>
      </c>
      <c r="D37" s="37"/>
      <c r="E37" s="37" t="s">
        <v>325</v>
      </c>
      <c r="F37" s="37" t="s">
        <v>326</v>
      </c>
      <c r="G37" s="37" t="s">
        <v>323</v>
      </c>
      <c r="H37" s="80">
        <v>2</v>
      </c>
      <c r="I37" s="80">
        <v>335</v>
      </c>
      <c r="J37" s="80">
        <f>H37*I37</f>
        <v>670</v>
      </c>
    </row>
    <row r="38" spans="1:10">
      <c r="A38" s="40">
        <v>1036</v>
      </c>
      <c r="B38" s="37" t="s">
        <v>76</v>
      </c>
      <c r="C38" s="37" t="s">
        <v>369</v>
      </c>
      <c r="D38" s="37"/>
      <c r="E38" s="37" t="s">
        <v>325</v>
      </c>
      <c r="F38" s="37" t="s">
        <v>326</v>
      </c>
      <c r="G38" s="37" t="s">
        <v>323</v>
      </c>
      <c r="H38" s="80">
        <v>1</v>
      </c>
      <c r="I38" s="80">
        <v>240</v>
      </c>
      <c r="J38" s="80">
        <v>240</v>
      </c>
    </row>
    <row r="39" spans="1:10">
      <c r="A39" s="40">
        <v>1037</v>
      </c>
      <c r="B39" s="37" t="s">
        <v>76</v>
      </c>
      <c r="C39" s="37" t="s">
        <v>370</v>
      </c>
      <c r="D39" s="37"/>
      <c r="E39" s="37" t="s">
        <v>325</v>
      </c>
      <c r="F39" s="37" t="s">
        <v>326</v>
      </c>
      <c r="G39" s="37"/>
      <c r="H39" s="80"/>
      <c r="I39" s="80"/>
      <c r="J39" s="80"/>
    </row>
    <row r="40" spans="1:10">
      <c r="A40" s="40">
        <v>1038</v>
      </c>
      <c r="B40" s="37" t="s">
        <v>76</v>
      </c>
      <c r="C40" s="37" t="s">
        <v>371</v>
      </c>
      <c r="D40" s="37"/>
      <c r="E40" s="37" t="s">
        <v>325</v>
      </c>
      <c r="F40" s="37" t="s">
        <v>326</v>
      </c>
      <c r="G40" s="37" t="s">
        <v>323</v>
      </c>
      <c r="H40" s="80">
        <v>4</v>
      </c>
      <c r="I40" s="80">
        <v>90</v>
      </c>
      <c r="J40" s="80">
        <f>H40*I40</f>
        <v>360</v>
      </c>
    </row>
    <row r="41" spans="1:10">
      <c r="A41" s="40">
        <v>1039</v>
      </c>
      <c r="B41" s="37" t="s">
        <v>89</v>
      </c>
      <c r="C41" s="37" t="s">
        <v>372</v>
      </c>
      <c r="D41" s="37"/>
      <c r="E41" s="37" t="s">
        <v>373</v>
      </c>
      <c r="F41" s="37" t="s">
        <v>326</v>
      </c>
      <c r="G41" s="37" t="s">
        <v>85</v>
      </c>
      <c r="H41" s="80">
        <v>20</v>
      </c>
      <c r="I41" s="80">
        <f>180/20</f>
        <v>9</v>
      </c>
      <c r="J41" s="80">
        <v>180</v>
      </c>
    </row>
    <row r="42" spans="1:10">
      <c r="A42" s="40">
        <v>1040</v>
      </c>
      <c r="B42" s="37" t="s">
        <v>89</v>
      </c>
      <c r="C42" s="37" t="s">
        <v>374</v>
      </c>
      <c r="D42" s="37"/>
      <c r="E42" s="37" t="s">
        <v>325</v>
      </c>
      <c r="F42" s="37" t="s">
        <v>326</v>
      </c>
      <c r="G42" s="37" t="s">
        <v>85</v>
      </c>
      <c r="H42" s="80">
        <v>2000</v>
      </c>
      <c r="I42" s="80">
        <v>0.25</v>
      </c>
      <c r="J42" s="80">
        <f>H42*I42</f>
        <v>500</v>
      </c>
    </row>
    <row r="43" spans="1:10">
      <c r="A43" s="40">
        <v>1041</v>
      </c>
      <c r="B43" s="37" t="s">
        <v>89</v>
      </c>
      <c r="C43" s="37" t="s">
        <v>375</v>
      </c>
      <c r="D43" s="37"/>
      <c r="E43" s="37" t="s">
        <v>325</v>
      </c>
      <c r="F43" s="37" t="s">
        <v>322</v>
      </c>
      <c r="G43" s="37" t="s">
        <v>275</v>
      </c>
      <c r="H43" s="80">
        <v>2000</v>
      </c>
      <c r="I43" s="80">
        <v>1.05</v>
      </c>
      <c r="J43" s="80">
        <f>I43*H43</f>
        <v>2100</v>
      </c>
    </row>
    <row r="44" spans="1:10">
      <c r="A44" s="40">
        <v>1042</v>
      </c>
      <c r="B44" s="37" t="s">
        <v>89</v>
      </c>
      <c r="C44" s="37" t="s">
        <v>376</v>
      </c>
      <c r="D44" s="37"/>
      <c r="E44" s="37" t="s">
        <v>325</v>
      </c>
      <c r="F44" s="37" t="s">
        <v>322</v>
      </c>
      <c r="G44" s="37" t="s">
        <v>275</v>
      </c>
      <c r="H44" s="80">
        <v>10000</v>
      </c>
      <c r="I44" s="80">
        <v>0.09</v>
      </c>
      <c r="J44" s="80">
        <f>H44*I44</f>
        <v>900</v>
      </c>
    </row>
    <row r="45" spans="1:10">
      <c r="A45" s="40">
        <v>1043</v>
      </c>
      <c r="B45" s="37" t="s">
        <v>89</v>
      </c>
      <c r="C45" s="37" t="s">
        <v>377</v>
      </c>
      <c r="D45" s="37"/>
      <c r="E45" s="37" t="s">
        <v>325</v>
      </c>
      <c r="F45" s="37" t="s">
        <v>322</v>
      </c>
      <c r="G45" s="37" t="s">
        <v>275</v>
      </c>
      <c r="H45" s="80">
        <v>500</v>
      </c>
      <c r="I45" s="80">
        <v>19.75</v>
      </c>
      <c r="J45" s="80">
        <f>I45*H45</f>
        <v>9875</v>
      </c>
    </row>
    <row r="46" spans="1:10">
      <c r="A46" s="40">
        <v>1044</v>
      </c>
      <c r="B46" s="37" t="s">
        <v>89</v>
      </c>
      <c r="C46" s="37" t="s">
        <v>378</v>
      </c>
      <c r="D46" s="37"/>
      <c r="E46" s="37" t="s">
        <v>325</v>
      </c>
      <c r="F46" s="37" t="s">
        <v>322</v>
      </c>
      <c r="G46" s="37" t="s">
        <v>275</v>
      </c>
      <c r="H46" s="80">
        <v>50</v>
      </c>
      <c r="I46" s="80">
        <v>19.75</v>
      </c>
      <c r="J46" s="80">
        <f>H46*I46</f>
        <v>987.5</v>
      </c>
    </row>
    <row r="47" spans="1:10">
      <c r="A47" s="40">
        <v>1045</v>
      </c>
      <c r="B47" s="37" t="s">
        <v>89</v>
      </c>
      <c r="C47" s="37" t="s">
        <v>379</v>
      </c>
      <c r="D47" s="37"/>
      <c r="E47" s="37" t="s">
        <v>380</v>
      </c>
      <c r="F47" s="37" t="s">
        <v>326</v>
      </c>
      <c r="G47" s="37" t="s">
        <v>85</v>
      </c>
      <c r="H47" s="80">
        <v>200</v>
      </c>
      <c r="I47" s="80">
        <v>0.75</v>
      </c>
      <c r="J47" s="80">
        <f>H47*I47</f>
        <v>150</v>
      </c>
    </row>
    <row r="48" spans="1:10">
      <c r="A48" s="40">
        <v>1046</v>
      </c>
      <c r="B48" s="37" t="s">
        <v>89</v>
      </c>
      <c r="C48" s="37" t="s">
        <v>381</v>
      </c>
      <c r="D48" s="37"/>
      <c r="E48" s="37" t="s">
        <v>325</v>
      </c>
      <c r="F48" s="37" t="s">
        <v>322</v>
      </c>
      <c r="G48" s="37" t="s">
        <v>275</v>
      </c>
      <c r="H48" s="80">
        <v>200</v>
      </c>
      <c r="I48" s="80">
        <v>16.5</v>
      </c>
      <c r="J48" s="80">
        <f>H48*I48</f>
        <v>3300</v>
      </c>
    </row>
    <row r="49" spans="1:10">
      <c r="A49" s="40">
        <v>1047</v>
      </c>
      <c r="B49" s="37" t="s">
        <v>89</v>
      </c>
      <c r="C49" s="37" t="s">
        <v>382</v>
      </c>
      <c r="D49" s="37"/>
      <c r="E49" s="37" t="s">
        <v>325</v>
      </c>
      <c r="F49" s="37" t="s">
        <v>322</v>
      </c>
      <c r="G49" s="37" t="s">
        <v>85</v>
      </c>
      <c r="H49" s="80">
        <v>2000</v>
      </c>
      <c r="I49" s="80">
        <f>J49/H49</f>
        <v>0.5625</v>
      </c>
      <c r="J49" s="80">
        <v>1125</v>
      </c>
    </row>
    <row r="50" spans="1:10">
      <c r="A50" s="40">
        <v>1048</v>
      </c>
      <c r="B50" s="37" t="s">
        <v>89</v>
      </c>
      <c r="C50" s="37" t="s">
        <v>383</v>
      </c>
      <c r="D50" s="37"/>
      <c r="E50" s="37" t="s">
        <v>325</v>
      </c>
      <c r="F50" s="37" t="s">
        <v>322</v>
      </c>
      <c r="G50" s="37" t="s">
        <v>275</v>
      </c>
      <c r="H50" s="80">
        <v>5000</v>
      </c>
      <c r="I50" s="80">
        <v>1</v>
      </c>
      <c r="J50" s="80">
        <v>5000</v>
      </c>
    </row>
    <row r="51" spans="1:10">
      <c r="A51" s="40">
        <v>1049</v>
      </c>
      <c r="B51" s="37" t="s">
        <v>89</v>
      </c>
      <c r="C51" s="37" t="s">
        <v>384</v>
      </c>
      <c r="D51" s="37"/>
      <c r="E51" s="37"/>
      <c r="F51" s="37" t="s">
        <v>326</v>
      </c>
      <c r="G51" s="37" t="s">
        <v>85</v>
      </c>
      <c r="H51" s="80">
        <v>1000</v>
      </c>
      <c r="I51" s="80">
        <f>J51/H51</f>
        <v>0.22500000000000001</v>
      </c>
      <c r="J51" s="80">
        <v>225</v>
      </c>
    </row>
    <row r="52" spans="1:10">
      <c r="A52" s="40">
        <v>1050</v>
      </c>
      <c r="B52" s="37" t="s">
        <v>89</v>
      </c>
      <c r="C52" s="37" t="s">
        <v>385</v>
      </c>
      <c r="D52" s="37"/>
      <c r="E52" s="37" t="s">
        <v>325</v>
      </c>
      <c r="F52" s="37" t="s">
        <v>322</v>
      </c>
      <c r="G52" s="37" t="s">
        <v>275</v>
      </c>
      <c r="H52" s="80">
        <v>2000</v>
      </c>
      <c r="I52" s="80">
        <v>0.35</v>
      </c>
      <c r="J52" s="80">
        <f>H52*I52</f>
        <v>700</v>
      </c>
    </row>
    <row r="53" spans="1:10">
      <c r="A53" s="40">
        <v>1051</v>
      </c>
      <c r="B53" s="37" t="s">
        <v>89</v>
      </c>
      <c r="C53" s="37" t="s">
        <v>386</v>
      </c>
      <c r="D53" s="37"/>
      <c r="E53" s="37" t="s">
        <v>325</v>
      </c>
      <c r="F53" s="37" t="s">
        <v>326</v>
      </c>
      <c r="G53" s="37" t="s">
        <v>275</v>
      </c>
      <c r="H53" s="80">
        <v>1000</v>
      </c>
      <c r="I53" s="80">
        <v>0.5</v>
      </c>
      <c r="J53" s="80">
        <f>H53*I53</f>
        <v>500</v>
      </c>
    </row>
    <row r="54" spans="1:10">
      <c r="A54" s="40">
        <v>1052</v>
      </c>
      <c r="B54" s="37" t="s">
        <v>89</v>
      </c>
      <c r="C54" s="37" t="s">
        <v>387</v>
      </c>
      <c r="D54" s="37"/>
      <c r="E54" s="37" t="s">
        <v>325</v>
      </c>
      <c r="F54" s="37" t="s">
        <v>322</v>
      </c>
      <c r="G54" s="37" t="s">
        <v>275</v>
      </c>
      <c r="H54" s="80">
        <v>2000</v>
      </c>
      <c r="I54" s="80">
        <v>0.39</v>
      </c>
      <c r="J54" s="80">
        <f>H54*I54</f>
        <v>780</v>
      </c>
    </row>
    <row r="55" spans="1:10">
      <c r="A55" s="40">
        <v>1053</v>
      </c>
      <c r="B55" s="37" t="s">
        <v>89</v>
      </c>
      <c r="C55" s="37" t="s">
        <v>388</v>
      </c>
      <c r="D55" s="37"/>
      <c r="E55" s="37" t="s">
        <v>325</v>
      </c>
      <c r="F55" s="37" t="s">
        <v>326</v>
      </c>
      <c r="G55" s="37" t="s">
        <v>85</v>
      </c>
      <c r="H55" s="80">
        <v>2000</v>
      </c>
      <c r="I55" s="80">
        <f>J55/2000</f>
        <v>0.375</v>
      </c>
      <c r="J55" s="80">
        <v>750</v>
      </c>
    </row>
    <row r="56" spans="1:10">
      <c r="A56" s="40">
        <v>1054</v>
      </c>
      <c r="B56" s="37" t="s">
        <v>89</v>
      </c>
      <c r="C56" s="37" t="s">
        <v>389</v>
      </c>
      <c r="D56" s="37"/>
      <c r="E56" s="37" t="s">
        <v>325</v>
      </c>
      <c r="F56" s="37" t="s">
        <v>326</v>
      </c>
      <c r="G56" s="37" t="s">
        <v>85</v>
      </c>
      <c r="H56" s="80">
        <v>2000</v>
      </c>
      <c r="I56" s="80">
        <v>0.3</v>
      </c>
      <c r="J56" s="80">
        <f t="shared" ref="J56:J61" si="0">H56*I56</f>
        <v>600</v>
      </c>
    </row>
    <row r="57" spans="1:10">
      <c r="A57" s="40">
        <v>1055</v>
      </c>
      <c r="B57" s="80" t="s">
        <v>76</v>
      </c>
      <c r="C57" s="80" t="s">
        <v>365</v>
      </c>
      <c r="D57" s="80"/>
      <c r="E57" s="80" t="s">
        <v>325</v>
      </c>
      <c r="F57" s="80" t="s">
        <v>326</v>
      </c>
      <c r="G57" s="80" t="s">
        <v>390</v>
      </c>
      <c r="H57" s="80">
        <v>2</v>
      </c>
      <c r="I57" s="80">
        <v>15</v>
      </c>
      <c r="J57" s="80">
        <f t="shared" si="0"/>
        <v>30</v>
      </c>
    </row>
    <row r="58" spans="1:10">
      <c r="A58" s="40">
        <v>1056</v>
      </c>
      <c r="B58" s="80" t="s">
        <v>76</v>
      </c>
      <c r="C58" s="80" t="s">
        <v>391</v>
      </c>
      <c r="D58" s="80"/>
      <c r="E58" s="80" t="s">
        <v>325</v>
      </c>
      <c r="F58" s="80" t="s">
        <v>326</v>
      </c>
      <c r="G58" s="80" t="s">
        <v>275</v>
      </c>
      <c r="H58" s="80">
        <v>100</v>
      </c>
      <c r="I58" s="80">
        <v>5</v>
      </c>
      <c r="J58" s="80">
        <f t="shared" si="0"/>
        <v>500</v>
      </c>
    </row>
    <row r="59" spans="1:10">
      <c r="A59" s="40">
        <v>1057</v>
      </c>
      <c r="B59" s="80" t="s">
        <v>76</v>
      </c>
      <c r="C59" s="69" t="s">
        <v>392</v>
      </c>
      <c r="D59" s="80"/>
      <c r="E59" s="80" t="s">
        <v>325</v>
      </c>
      <c r="F59" s="80" t="s">
        <v>322</v>
      </c>
      <c r="G59" s="80" t="s">
        <v>393</v>
      </c>
      <c r="H59" s="80">
        <v>10</v>
      </c>
      <c r="I59" s="80">
        <v>10</v>
      </c>
      <c r="J59" s="80">
        <f t="shared" si="0"/>
        <v>100</v>
      </c>
    </row>
    <row r="60" spans="1:10">
      <c r="A60" s="40">
        <v>1058</v>
      </c>
      <c r="B60" s="80" t="s">
        <v>89</v>
      </c>
      <c r="C60" s="80" t="s">
        <v>394</v>
      </c>
      <c r="D60" s="80"/>
      <c r="E60" s="80" t="s">
        <v>325</v>
      </c>
      <c r="F60" s="80" t="s">
        <v>322</v>
      </c>
      <c r="G60" s="80" t="s">
        <v>275</v>
      </c>
      <c r="H60" s="80">
        <v>959</v>
      </c>
      <c r="I60" s="80">
        <v>19</v>
      </c>
      <c r="J60" s="80">
        <f t="shared" si="0"/>
        <v>18221</v>
      </c>
    </row>
    <row r="61" spans="1:10">
      <c r="A61" s="40">
        <v>1059</v>
      </c>
      <c r="B61" s="80" t="s">
        <v>76</v>
      </c>
      <c r="C61" s="37" t="s">
        <v>395</v>
      </c>
      <c r="D61" s="80"/>
      <c r="E61" s="80" t="s">
        <v>325</v>
      </c>
      <c r="F61" s="80" t="s">
        <v>322</v>
      </c>
      <c r="G61" s="37" t="s">
        <v>396</v>
      </c>
      <c r="H61" s="80">
        <v>12</v>
      </c>
      <c r="I61" s="80">
        <v>4.59</v>
      </c>
      <c r="J61" s="80">
        <f t="shared" si="0"/>
        <v>55.08</v>
      </c>
    </row>
    <row r="62" spans="1:10">
      <c r="A62" s="40">
        <v>1060</v>
      </c>
      <c r="B62" s="37" t="s">
        <v>76</v>
      </c>
      <c r="C62" s="37" t="s">
        <v>397</v>
      </c>
      <c r="D62" s="37"/>
      <c r="E62" s="37" t="s">
        <v>352</v>
      </c>
      <c r="F62" s="37" t="s">
        <v>326</v>
      </c>
      <c r="G62" s="37" t="s">
        <v>393</v>
      </c>
      <c r="H62" s="80">
        <v>2</v>
      </c>
      <c r="I62" s="80">
        <v>5</v>
      </c>
      <c r="J62" s="80">
        <f>H62*I62</f>
        <v>10</v>
      </c>
    </row>
    <row r="63" spans="1:10">
      <c r="A63" s="40">
        <v>1061</v>
      </c>
      <c r="B63" s="80" t="s">
        <v>89</v>
      </c>
      <c r="C63" s="69" t="s">
        <v>398</v>
      </c>
      <c r="D63" s="80"/>
      <c r="E63" s="80" t="s">
        <v>399</v>
      </c>
      <c r="F63" s="37" t="s">
        <v>326</v>
      </c>
      <c r="G63" s="37" t="s">
        <v>393</v>
      </c>
      <c r="H63" s="80">
        <v>1</v>
      </c>
      <c r="I63" s="80">
        <v>537</v>
      </c>
      <c r="J63" s="80">
        <f>H63*I63</f>
        <v>537</v>
      </c>
    </row>
    <row r="64" spans="1:10">
      <c r="A64" s="40">
        <v>1062</v>
      </c>
      <c r="B64" s="80" t="s">
        <v>89</v>
      </c>
      <c r="C64" s="69" t="s">
        <v>400</v>
      </c>
      <c r="D64" s="80"/>
      <c r="E64" s="80" t="s">
        <v>401</v>
      </c>
      <c r="F64" s="37" t="s">
        <v>326</v>
      </c>
      <c r="G64" s="37" t="s">
        <v>393</v>
      </c>
      <c r="H64" s="80">
        <v>1</v>
      </c>
      <c r="I64" s="80">
        <v>180</v>
      </c>
      <c r="J64" s="80">
        <f>H64*I64</f>
        <v>180</v>
      </c>
    </row>
    <row r="65" spans="1:10">
      <c r="A65" s="40">
        <v>1063</v>
      </c>
      <c r="B65" s="80" t="s">
        <v>76</v>
      </c>
      <c r="C65" s="69" t="s">
        <v>402</v>
      </c>
      <c r="D65" s="80"/>
      <c r="E65" s="80" t="s">
        <v>325</v>
      </c>
      <c r="F65" s="80" t="s">
        <v>326</v>
      </c>
      <c r="G65" s="80" t="s">
        <v>393</v>
      </c>
      <c r="H65" s="80">
        <v>1</v>
      </c>
      <c r="I65" s="80">
        <v>1</v>
      </c>
      <c r="J65" s="80">
        <f>H65*I65</f>
        <v>1</v>
      </c>
    </row>
    <row r="66" spans="1:10">
      <c r="A66" s="40">
        <v>1064</v>
      </c>
      <c r="B66" s="80" t="s">
        <v>76</v>
      </c>
      <c r="C66" s="69" t="s">
        <v>403</v>
      </c>
      <c r="D66" s="80"/>
      <c r="E66" s="80" t="s">
        <v>325</v>
      </c>
      <c r="F66" s="80" t="s">
        <v>326</v>
      </c>
      <c r="G66" s="80" t="s">
        <v>393</v>
      </c>
      <c r="H66" s="80">
        <v>10</v>
      </c>
      <c r="I66" s="80">
        <v>2.5</v>
      </c>
      <c r="J66" s="80">
        <f>H66*I66</f>
        <v>25</v>
      </c>
    </row>
  </sheetData>
  <mergeCells count="1">
    <mergeCell ref="A1:J1"/>
  </mergeCells>
  <pageMargins left="0.5" right="0.5" top="1" bottom="1" header="0.5" footer="0.5"/>
  <pageSetup scale="90" orientation="landscape" r:id="rId1"/>
  <headerFooter alignWithMargins="0">
    <oddFooter>&amp;L&amp;"Trebuchet MS,Bold"&amp;8&amp;F, &amp;A&amp;C&amp;"Trebuchet MS,Bold"&amp;8Print Log: &amp;D, &amp;T&amp;R&amp;"Trebuchet MS,Bold"&amp;8Page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65536"/>
  <sheetViews>
    <sheetView workbookViewId="0">
      <selection activeCell="D167" sqref="D167"/>
    </sheetView>
  </sheetViews>
  <sheetFormatPr defaultRowHeight="12.75"/>
  <cols>
    <col min="1" max="1" width="4" style="19" customWidth="1"/>
    <col min="2" max="2" width="33.42578125" style="19" customWidth="1"/>
    <col min="3" max="3" width="12.7109375" style="72" customWidth="1"/>
    <col min="4" max="4" width="28.28515625" style="19" customWidth="1"/>
    <col min="5" max="5" width="8.28515625" style="72" customWidth="1"/>
    <col min="6" max="6" width="9.140625" style="19" customWidth="1"/>
    <col min="7" max="7" width="13.140625" style="107" customWidth="1"/>
    <col min="8" max="8" width="6.140625" style="19" customWidth="1"/>
    <col min="9" max="9" width="6.7109375" style="19" customWidth="1"/>
    <col min="10" max="10" width="10.5703125" style="95" customWidth="1"/>
    <col min="11" max="11" width="16.85546875" style="19" customWidth="1"/>
    <col min="12" max="12" width="9.140625" style="19"/>
    <col min="13" max="13" width="25.28515625" style="19" customWidth="1"/>
    <col min="14" max="14" width="9.140625" style="19"/>
    <col min="15" max="15" width="10.28515625" style="19" customWidth="1"/>
    <col min="16" max="256" width="9.140625" style="19"/>
    <col min="257" max="257" width="4" style="19" customWidth="1"/>
    <col min="258" max="258" width="33.42578125" style="19" customWidth="1"/>
    <col min="259" max="259" width="12.7109375" style="19" customWidth="1"/>
    <col min="260" max="260" width="28.28515625" style="19" customWidth="1"/>
    <col min="261" max="261" width="8.28515625" style="19" customWidth="1"/>
    <col min="262" max="262" width="9.140625" style="19" customWidth="1"/>
    <col min="263" max="263" width="13.140625" style="19" customWidth="1"/>
    <col min="264" max="264" width="6.140625" style="19" customWidth="1"/>
    <col min="265" max="265" width="6.7109375" style="19" customWidth="1"/>
    <col min="266" max="266" width="10.5703125" style="19" customWidth="1"/>
    <col min="267" max="267" width="16.85546875" style="19" customWidth="1"/>
    <col min="268" max="268" width="9.140625" style="19"/>
    <col min="269" max="269" width="25.28515625" style="19" customWidth="1"/>
    <col min="270" max="270" width="9.140625" style="19"/>
    <col min="271" max="271" width="10.28515625" style="19" customWidth="1"/>
    <col min="272" max="512" width="9.140625" style="19"/>
    <col min="513" max="513" width="4" style="19" customWidth="1"/>
    <col min="514" max="514" width="33.42578125" style="19" customWidth="1"/>
    <col min="515" max="515" width="12.7109375" style="19" customWidth="1"/>
    <col min="516" max="516" width="28.28515625" style="19" customWidth="1"/>
    <col min="517" max="517" width="8.28515625" style="19" customWidth="1"/>
    <col min="518" max="518" width="9.140625" style="19" customWidth="1"/>
    <col min="519" max="519" width="13.140625" style="19" customWidth="1"/>
    <col min="520" max="520" width="6.140625" style="19" customWidth="1"/>
    <col min="521" max="521" width="6.7109375" style="19" customWidth="1"/>
    <col min="522" max="522" width="10.5703125" style="19" customWidth="1"/>
    <col min="523" max="523" width="16.85546875" style="19" customWidth="1"/>
    <col min="524" max="524" width="9.140625" style="19"/>
    <col min="525" max="525" width="25.28515625" style="19" customWidth="1"/>
    <col min="526" max="526" width="9.140625" style="19"/>
    <col min="527" max="527" width="10.28515625" style="19" customWidth="1"/>
    <col min="528" max="768" width="9.140625" style="19"/>
    <col min="769" max="769" width="4" style="19" customWidth="1"/>
    <col min="770" max="770" width="33.42578125" style="19" customWidth="1"/>
    <col min="771" max="771" width="12.7109375" style="19" customWidth="1"/>
    <col min="772" max="772" width="28.28515625" style="19" customWidth="1"/>
    <col min="773" max="773" width="8.28515625" style="19" customWidth="1"/>
    <col min="774" max="774" width="9.140625" style="19" customWidth="1"/>
    <col min="775" max="775" width="13.140625" style="19" customWidth="1"/>
    <col min="776" max="776" width="6.140625" style="19" customWidth="1"/>
    <col min="777" max="777" width="6.7109375" style="19" customWidth="1"/>
    <col min="778" max="778" width="10.5703125" style="19" customWidth="1"/>
    <col min="779" max="779" width="16.85546875" style="19" customWidth="1"/>
    <col min="780" max="780" width="9.140625" style="19"/>
    <col min="781" max="781" width="25.28515625" style="19" customWidth="1"/>
    <col min="782" max="782" width="9.140625" style="19"/>
    <col min="783" max="783" width="10.28515625" style="19" customWidth="1"/>
    <col min="784" max="1024" width="9.140625" style="19"/>
    <col min="1025" max="1025" width="4" style="19" customWidth="1"/>
    <col min="1026" max="1026" width="33.42578125" style="19" customWidth="1"/>
    <col min="1027" max="1027" width="12.7109375" style="19" customWidth="1"/>
    <col min="1028" max="1028" width="28.28515625" style="19" customWidth="1"/>
    <col min="1029" max="1029" width="8.28515625" style="19" customWidth="1"/>
    <col min="1030" max="1030" width="9.140625" style="19" customWidth="1"/>
    <col min="1031" max="1031" width="13.140625" style="19" customWidth="1"/>
    <col min="1032" max="1032" width="6.140625" style="19" customWidth="1"/>
    <col min="1033" max="1033" width="6.7109375" style="19" customWidth="1"/>
    <col min="1034" max="1034" width="10.5703125" style="19" customWidth="1"/>
    <col min="1035" max="1035" width="16.85546875" style="19" customWidth="1"/>
    <col min="1036" max="1036" width="9.140625" style="19"/>
    <col min="1037" max="1037" width="25.28515625" style="19" customWidth="1"/>
    <col min="1038" max="1038" width="9.140625" style="19"/>
    <col min="1039" max="1039" width="10.28515625" style="19" customWidth="1"/>
    <col min="1040" max="1280" width="9.140625" style="19"/>
    <col min="1281" max="1281" width="4" style="19" customWidth="1"/>
    <col min="1282" max="1282" width="33.42578125" style="19" customWidth="1"/>
    <col min="1283" max="1283" width="12.7109375" style="19" customWidth="1"/>
    <col min="1284" max="1284" width="28.28515625" style="19" customWidth="1"/>
    <col min="1285" max="1285" width="8.28515625" style="19" customWidth="1"/>
    <col min="1286" max="1286" width="9.140625" style="19" customWidth="1"/>
    <col min="1287" max="1287" width="13.140625" style="19" customWidth="1"/>
    <col min="1288" max="1288" width="6.140625" style="19" customWidth="1"/>
    <col min="1289" max="1289" width="6.7109375" style="19" customWidth="1"/>
    <col min="1290" max="1290" width="10.5703125" style="19" customWidth="1"/>
    <col min="1291" max="1291" width="16.85546875" style="19" customWidth="1"/>
    <col min="1292" max="1292" width="9.140625" style="19"/>
    <col min="1293" max="1293" width="25.28515625" style="19" customWidth="1"/>
    <col min="1294" max="1294" width="9.140625" style="19"/>
    <col min="1295" max="1295" width="10.28515625" style="19" customWidth="1"/>
    <col min="1296" max="1536" width="9.140625" style="19"/>
    <col min="1537" max="1537" width="4" style="19" customWidth="1"/>
    <col min="1538" max="1538" width="33.42578125" style="19" customWidth="1"/>
    <col min="1539" max="1539" width="12.7109375" style="19" customWidth="1"/>
    <col min="1540" max="1540" width="28.28515625" style="19" customWidth="1"/>
    <col min="1541" max="1541" width="8.28515625" style="19" customWidth="1"/>
    <col min="1542" max="1542" width="9.140625" style="19" customWidth="1"/>
    <col min="1543" max="1543" width="13.140625" style="19" customWidth="1"/>
    <col min="1544" max="1544" width="6.140625" style="19" customWidth="1"/>
    <col min="1545" max="1545" width="6.7109375" style="19" customWidth="1"/>
    <col min="1546" max="1546" width="10.5703125" style="19" customWidth="1"/>
    <col min="1547" max="1547" width="16.85546875" style="19" customWidth="1"/>
    <col min="1548" max="1548" width="9.140625" style="19"/>
    <col min="1549" max="1549" width="25.28515625" style="19" customWidth="1"/>
    <col min="1550" max="1550" width="9.140625" style="19"/>
    <col min="1551" max="1551" width="10.28515625" style="19" customWidth="1"/>
    <col min="1552" max="1792" width="9.140625" style="19"/>
    <col min="1793" max="1793" width="4" style="19" customWidth="1"/>
    <col min="1794" max="1794" width="33.42578125" style="19" customWidth="1"/>
    <col min="1795" max="1795" width="12.7109375" style="19" customWidth="1"/>
    <col min="1796" max="1796" width="28.28515625" style="19" customWidth="1"/>
    <col min="1797" max="1797" width="8.28515625" style="19" customWidth="1"/>
    <col min="1798" max="1798" width="9.140625" style="19" customWidth="1"/>
    <col min="1799" max="1799" width="13.140625" style="19" customWidth="1"/>
    <col min="1800" max="1800" width="6.140625" style="19" customWidth="1"/>
    <col min="1801" max="1801" width="6.7109375" style="19" customWidth="1"/>
    <col min="1802" max="1802" width="10.5703125" style="19" customWidth="1"/>
    <col min="1803" max="1803" width="16.85546875" style="19" customWidth="1"/>
    <col min="1804" max="1804" width="9.140625" style="19"/>
    <col min="1805" max="1805" width="25.28515625" style="19" customWidth="1"/>
    <col min="1806" max="1806" width="9.140625" style="19"/>
    <col min="1807" max="1807" width="10.28515625" style="19" customWidth="1"/>
    <col min="1808" max="2048" width="9.140625" style="19"/>
    <col min="2049" max="2049" width="4" style="19" customWidth="1"/>
    <col min="2050" max="2050" width="33.42578125" style="19" customWidth="1"/>
    <col min="2051" max="2051" width="12.7109375" style="19" customWidth="1"/>
    <col min="2052" max="2052" width="28.28515625" style="19" customWidth="1"/>
    <col min="2053" max="2053" width="8.28515625" style="19" customWidth="1"/>
    <col min="2054" max="2054" width="9.140625" style="19" customWidth="1"/>
    <col min="2055" max="2055" width="13.140625" style="19" customWidth="1"/>
    <col min="2056" max="2056" width="6.140625" style="19" customWidth="1"/>
    <col min="2057" max="2057" width="6.7109375" style="19" customWidth="1"/>
    <col min="2058" max="2058" width="10.5703125" style="19" customWidth="1"/>
    <col min="2059" max="2059" width="16.85546875" style="19" customWidth="1"/>
    <col min="2060" max="2060" width="9.140625" style="19"/>
    <col min="2061" max="2061" width="25.28515625" style="19" customWidth="1"/>
    <col min="2062" max="2062" width="9.140625" style="19"/>
    <col min="2063" max="2063" width="10.28515625" style="19" customWidth="1"/>
    <col min="2064" max="2304" width="9.140625" style="19"/>
    <col min="2305" max="2305" width="4" style="19" customWidth="1"/>
    <col min="2306" max="2306" width="33.42578125" style="19" customWidth="1"/>
    <col min="2307" max="2307" width="12.7109375" style="19" customWidth="1"/>
    <col min="2308" max="2308" width="28.28515625" style="19" customWidth="1"/>
    <col min="2309" max="2309" width="8.28515625" style="19" customWidth="1"/>
    <col min="2310" max="2310" width="9.140625" style="19" customWidth="1"/>
    <col min="2311" max="2311" width="13.140625" style="19" customWidth="1"/>
    <col min="2312" max="2312" width="6.140625" style="19" customWidth="1"/>
    <col min="2313" max="2313" width="6.7109375" style="19" customWidth="1"/>
    <col min="2314" max="2314" width="10.5703125" style="19" customWidth="1"/>
    <col min="2315" max="2315" width="16.85546875" style="19" customWidth="1"/>
    <col min="2316" max="2316" width="9.140625" style="19"/>
    <col min="2317" max="2317" width="25.28515625" style="19" customWidth="1"/>
    <col min="2318" max="2318" width="9.140625" style="19"/>
    <col min="2319" max="2319" width="10.28515625" style="19" customWidth="1"/>
    <col min="2320" max="2560" width="9.140625" style="19"/>
    <col min="2561" max="2561" width="4" style="19" customWidth="1"/>
    <col min="2562" max="2562" width="33.42578125" style="19" customWidth="1"/>
    <col min="2563" max="2563" width="12.7109375" style="19" customWidth="1"/>
    <col min="2564" max="2564" width="28.28515625" style="19" customWidth="1"/>
    <col min="2565" max="2565" width="8.28515625" style="19" customWidth="1"/>
    <col min="2566" max="2566" width="9.140625" style="19" customWidth="1"/>
    <col min="2567" max="2567" width="13.140625" style="19" customWidth="1"/>
    <col min="2568" max="2568" width="6.140625" style="19" customWidth="1"/>
    <col min="2569" max="2569" width="6.7109375" style="19" customWidth="1"/>
    <col min="2570" max="2570" width="10.5703125" style="19" customWidth="1"/>
    <col min="2571" max="2571" width="16.85546875" style="19" customWidth="1"/>
    <col min="2572" max="2572" width="9.140625" style="19"/>
    <col min="2573" max="2573" width="25.28515625" style="19" customWidth="1"/>
    <col min="2574" max="2574" width="9.140625" style="19"/>
    <col min="2575" max="2575" width="10.28515625" style="19" customWidth="1"/>
    <col min="2576" max="2816" width="9.140625" style="19"/>
    <col min="2817" max="2817" width="4" style="19" customWidth="1"/>
    <col min="2818" max="2818" width="33.42578125" style="19" customWidth="1"/>
    <col min="2819" max="2819" width="12.7109375" style="19" customWidth="1"/>
    <col min="2820" max="2820" width="28.28515625" style="19" customWidth="1"/>
    <col min="2821" max="2821" width="8.28515625" style="19" customWidth="1"/>
    <col min="2822" max="2822" width="9.140625" style="19" customWidth="1"/>
    <col min="2823" max="2823" width="13.140625" style="19" customWidth="1"/>
    <col min="2824" max="2824" width="6.140625" style="19" customWidth="1"/>
    <col min="2825" max="2825" width="6.7109375" style="19" customWidth="1"/>
    <col min="2826" max="2826" width="10.5703125" style="19" customWidth="1"/>
    <col min="2827" max="2827" width="16.85546875" style="19" customWidth="1"/>
    <col min="2828" max="2828" width="9.140625" style="19"/>
    <col min="2829" max="2829" width="25.28515625" style="19" customWidth="1"/>
    <col min="2830" max="2830" width="9.140625" style="19"/>
    <col min="2831" max="2831" width="10.28515625" style="19" customWidth="1"/>
    <col min="2832" max="3072" width="9.140625" style="19"/>
    <col min="3073" max="3073" width="4" style="19" customWidth="1"/>
    <col min="3074" max="3074" width="33.42578125" style="19" customWidth="1"/>
    <col min="3075" max="3075" width="12.7109375" style="19" customWidth="1"/>
    <col min="3076" max="3076" width="28.28515625" style="19" customWidth="1"/>
    <col min="3077" max="3077" width="8.28515625" style="19" customWidth="1"/>
    <col min="3078" max="3078" width="9.140625" style="19" customWidth="1"/>
    <col min="3079" max="3079" width="13.140625" style="19" customWidth="1"/>
    <col min="3080" max="3080" width="6.140625" style="19" customWidth="1"/>
    <col min="3081" max="3081" width="6.7109375" style="19" customWidth="1"/>
    <col min="3082" max="3082" width="10.5703125" style="19" customWidth="1"/>
    <col min="3083" max="3083" width="16.85546875" style="19" customWidth="1"/>
    <col min="3084" max="3084" width="9.140625" style="19"/>
    <col min="3085" max="3085" width="25.28515625" style="19" customWidth="1"/>
    <col min="3086" max="3086" width="9.140625" style="19"/>
    <col min="3087" max="3087" width="10.28515625" style="19" customWidth="1"/>
    <col min="3088" max="3328" width="9.140625" style="19"/>
    <col min="3329" max="3329" width="4" style="19" customWidth="1"/>
    <col min="3330" max="3330" width="33.42578125" style="19" customWidth="1"/>
    <col min="3331" max="3331" width="12.7109375" style="19" customWidth="1"/>
    <col min="3332" max="3332" width="28.28515625" style="19" customWidth="1"/>
    <col min="3333" max="3333" width="8.28515625" style="19" customWidth="1"/>
    <col min="3334" max="3334" width="9.140625" style="19" customWidth="1"/>
    <col min="3335" max="3335" width="13.140625" style="19" customWidth="1"/>
    <col min="3336" max="3336" width="6.140625" style="19" customWidth="1"/>
    <col min="3337" max="3337" width="6.7109375" style="19" customWidth="1"/>
    <col min="3338" max="3338" width="10.5703125" style="19" customWidth="1"/>
    <col min="3339" max="3339" width="16.85546875" style="19" customWidth="1"/>
    <col min="3340" max="3340" width="9.140625" style="19"/>
    <col min="3341" max="3341" width="25.28515625" style="19" customWidth="1"/>
    <col min="3342" max="3342" width="9.140625" style="19"/>
    <col min="3343" max="3343" width="10.28515625" style="19" customWidth="1"/>
    <col min="3344" max="3584" width="9.140625" style="19"/>
    <col min="3585" max="3585" width="4" style="19" customWidth="1"/>
    <col min="3586" max="3586" width="33.42578125" style="19" customWidth="1"/>
    <col min="3587" max="3587" width="12.7109375" style="19" customWidth="1"/>
    <col min="3588" max="3588" width="28.28515625" style="19" customWidth="1"/>
    <col min="3589" max="3589" width="8.28515625" style="19" customWidth="1"/>
    <col min="3590" max="3590" width="9.140625" style="19" customWidth="1"/>
    <col min="3591" max="3591" width="13.140625" style="19" customWidth="1"/>
    <col min="3592" max="3592" width="6.140625" style="19" customWidth="1"/>
    <col min="3593" max="3593" width="6.7109375" style="19" customWidth="1"/>
    <col min="3594" max="3594" width="10.5703125" style="19" customWidth="1"/>
    <col min="3595" max="3595" width="16.85546875" style="19" customWidth="1"/>
    <col min="3596" max="3596" width="9.140625" style="19"/>
    <col min="3597" max="3597" width="25.28515625" style="19" customWidth="1"/>
    <col min="3598" max="3598" width="9.140625" style="19"/>
    <col min="3599" max="3599" width="10.28515625" style="19" customWidth="1"/>
    <col min="3600" max="3840" width="9.140625" style="19"/>
    <col min="3841" max="3841" width="4" style="19" customWidth="1"/>
    <col min="3842" max="3842" width="33.42578125" style="19" customWidth="1"/>
    <col min="3843" max="3843" width="12.7109375" style="19" customWidth="1"/>
    <col min="3844" max="3844" width="28.28515625" style="19" customWidth="1"/>
    <col min="3845" max="3845" width="8.28515625" style="19" customWidth="1"/>
    <col min="3846" max="3846" width="9.140625" style="19" customWidth="1"/>
    <col min="3847" max="3847" width="13.140625" style="19" customWidth="1"/>
    <col min="3848" max="3848" width="6.140625" style="19" customWidth="1"/>
    <col min="3849" max="3849" width="6.7109375" style="19" customWidth="1"/>
    <col min="3850" max="3850" width="10.5703125" style="19" customWidth="1"/>
    <col min="3851" max="3851" width="16.85546875" style="19" customWidth="1"/>
    <col min="3852" max="3852" width="9.140625" style="19"/>
    <col min="3853" max="3853" width="25.28515625" style="19" customWidth="1"/>
    <col min="3854" max="3854" width="9.140625" style="19"/>
    <col min="3855" max="3855" width="10.28515625" style="19" customWidth="1"/>
    <col min="3856" max="4096" width="9.140625" style="19"/>
    <col min="4097" max="4097" width="4" style="19" customWidth="1"/>
    <col min="4098" max="4098" width="33.42578125" style="19" customWidth="1"/>
    <col min="4099" max="4099" width="12.7109375" style="19" customWidth="1"/>
    <col min="4100" max="4100" width="28.28515625" style="19" customWidth="1"/>
    <col min="4101" max="4101" width="8.28515625" style="19" customWidth="1"/>
    <col min="4102" max="4102" width="9.140625" style="19" customWidth="1"/>
    <col min="4103" max="4103" width="13.140625" style="19" customWidth="1"/>
    <col min="4104" max="4104" width="6.140625" style="19" customWidth="1"/>
    <col min="4105" max="4105" width="6.7109375" style="19" customWidth="1"/>
    <col min="4106" max="4106" width="10.5703125" style="19" customWidth="1"/>
    <col min="4107" max="4107" width="16.85546875" style="19" customWidth="1"/>
    <col min="4108" max="4108" width="9.140625" style="19"/>
    <col min="4109" max="4109" width="25.28515625" style="19" customWidth="1"/>
    <col min="4110" max="4110" width="9.140625" style="19"/>
    <col min="4111" max="4111" width="10.28515625" style="19" customWidth="1"/>
    <col min="4112" max="4352" width="9.140625" style="19"/>
    <col min="4353" max="4353" width="4" style="19" customWidth="1"/>
    <col min="4354" max="4354" width="33.42578125" style="19" customWidth="1"/>
    <col min="4355" max="4355" width="12.7109375" style="19" customWidth="1"/>
    <col min="4356" max="4356" width="28.28515625" style="19" customWidth="1"/>
    <col min="4357" max="4357" width="8.28515625" style="19" customWidth="1"/>
    <col min="4358" max="4358" width="9.140625" style="19" customWidth="1"/>
    <col min="4359" max="4359" width="13.140625" style="19" customWidth="1"/>
    <col min="4360" max="4360" width="6.140625" style="19" customWidth="1"/>
    <col min="4361" max="4361" width="6.7109375" style="19" customWidth="1"/>
    <col min="4362" max="4362" width="10.5703125" style="19" customWidth="1"/>
    <col min="4363" max="4363" width="16.85546875" style="19" customWidth="1"/>
    <col min="4364" max="4364" width="9.140625" style="19"/>
    <col min="4365" max="4365" width="25.28515625" style="19" customWidth="1"/>
    <col min="4366" max="4366" width="9.140625" style="19"/>
    <col min="4367" max="4367" width="10.28515625" style="19" customWidth="1"/>
    <col min="4368" max="4608" width="9.140625" style="19"/>
    <col min="4609" max="4609" width="4" style="19" customWidth="1"/>
    <col min="4610" max="4610" width="33.42578125" style="19" customWidth="1"/>
    <col min="4611" max="4611" width="12.7109375" style="19" customWidth="1"/>
    <col min="4612" max="4612" width="28.28515625" style="19" customWidth="1"/>
    <col min="4613" max="4613" width="8.28515625" style="19" customWidth="1"/>
    <col min="4614" max="4614" width="9.140625" style="19" customWidth="1"/>
    <col min="4615" max="4615" width="13.140625" style="19" customWidth="1"/>
    <col min="4616" max="4616" width="6.140625" style="19" customWidth="1"/>
    <col min="4617" max="4617" width="6.7109375" style="19" customWidth="1"/>
    <col min="4618" max="4618" width="10.5703125" style="19" customWidth="1"/>
    <col min="4619" max="4619" width="16.85546875" style="19" customWidth="1"/>
    <col min="4620" max="4620" width="9.140625" style="19"/>
    <col min="4621" max="4621" width="25.28515625" style="19" customWidth="1"/>
    <col min="4622" max="4622" width="9.140625" style="19"/>
    <col min="4623" max="4623" width="10.28515625" style="19" customWidth="1"/>
    <col min="4624" max="4864" width="9.140625" style="19"/>
    <col min="4865" max="4865" width="4" style="19" customWidth="1"/>
    <col min="4866" max="4866" width="33.42578125" style="19" customWidth="1"/>
    <col min="4867" max="4867" width="12.7109375" style="19" customWidth="1"/>
    <col min="4868" max="4868" width="28.28515625" style="19" customWidth="1"/>
    <col min="4869" max="4869" width="8.28515625" style="19" customWidth="1"/>
    <col min="4870" max="4870" width="9.140625" style="19" customWidth="1"/>
    <col min="4871" max="4871" width="13.140625" style="19" customWidth="1"/>
    <col min="4872" max="4872" width="6.140625" style="19" customWidth="1"/>
    <col min="4873" max="4873" width="6.7109375" style="19" customWidth="1"/>
    <col min="4874" max="4874" width="10.5703125" style="19" customWidth="1"/>
    <col min="4875" max="4875" width="16.85546875" style="19" customWidth="1"/>
    <col min="4876" max="4876" width="9.140625" style="19"/>
    <col min="4877" max="4877" width="25.28515625" style="19" customWidth="1"/>
    <col min="4878" max="4878" width="9.140625" style="19"/>
    <col min="4879" max="4879" width="10.28515625" style="19" customWidth="1"/>
    <col min="4880" max="5120" width="9.140625" style="19"/>
    <col min="5121" max="5121" width="4" style="19" customWidth="1"/>
    <col min="5122" max="5122" width="33.42578125" style="19" customWidth="1"/>
    <col min="5123" max="5123" width="12.7109375" style="19" customWidth="1"/>
    <col min="5124" max="5124" width="28.28515625" style="19" customWidth="1"/>
    <col min="5125" max="5125" width="8.28515625" style="19" customWidth="1"/>
    <col min="5126" max="5126" width="9.140625" style="19" customWidth="1"/>
    <col min="5127" max="5127" width="13.140625" style="19" customWidth="1"/>
    <col min="5128" max="5128" width="6.140625" style="19" customWidth="1"/>
    <col min="5129" max="5129" width="6.7109375" style="19" customWidth="1"/>
    <col min="5130" max="5130" width="10.5703125" style="19" customWidth="1"/>
    <col min="5131" max="5131" width="16.85546875" style="19" customWidth="1"/>
    <col min="5132" max="5132" width="9.140625" style="19"/>
    <col min="5133" max="5133" width="25.28515625" style="19" customWidth="1"/>
    <col min="5134" max="5134" width="9.140625" style="19"/>
    <col min="5135" max="5135" width="10.28515625" style="19" customWidth="1"/>
    <col min="5136" max="5376" width="9.140625" style="19"/>
    <col min="5377" max="5377" width="4" style="19" customWidth="1"/>
    <col min="5378" max="5378" width="33.42578125" style="19" customWidth="1"/>
    <col min="5379" max="5379" width="12.7109375" style="19" customWidth="1"/>
    <col min="5380" max="5380" width="28.28515625" style="19" customWidth="1"/>
    <col min="5381" max="5381" width="8.28515625" style="19" customWidth="1"/>
    <col min="5382" max="5382" width="9.140625" style="19" customWidth="1"/>
    <col min="5383" max="5383" width="13.140625" style="19" customWidth="1"/>
    <col min="5384" max="5384" width="6.140625" style="19" customWidth="1"/>
    <col min="5385" max="5385" width="6.7109375" style="19" customWidth="1"/>
    <col min="5386" max="5386" width="10.5703125" style="19" customWidth="1"/>
    <col min="5387" max="5387" width="16.85546875" style="19" customWidth="1"/>
    <col min="5388" max="5388" width="9.140625" style="19"/>
    <col min="5389" max="5389" width="25.28515625" style="19" customWidth="1"/>
    <col min="5390" max="5390" width="9.140625" style="19"/>
    <col min="5391" max="5391" width="10.28515625" style="19" customWidth="1"/>
    <col min="5392" max="5632" width="9.140625" style="19"/>
    <col min="5633" max="5633" width="4" style="19" customWidth="1"/>
    <col min="5634" max="5634" width="33.42578125" style="19" customWidth="1"/>
    <col min="5635" max="5635" width="12.7109375" style="19" customWidth="1"/>
    <col min="5636" max="5636" width="28.28515625" style="19" customWidth="1"/>
    <col min="5637" max="5637" width="8.28515625" style="19" customWidth="1"/>
    <col min="5638" max="5638" width="9.140625" style="19" customWidth="1"/>
    <col min="5639" max="5639" width="13.140625" style="19" customWidth="1"/>
    <col min="5640" max="5640" width="6.140625" style="19" customWidth="1"/>
    <col min="5641" max="5641" width="6.7109375" style="19" customWidth="1"/>
    <col min="5642" max="5642" width="10.5703125" style="19" customWidth="1"/>
    <col min="5643" max="5643" width="16.85546875" style="19" customWidth="1"/>
    <col min="5644" max="5644" width="9.140625" style="19"/>
    <col min="5645" max="5645" width="25.28515625" style="19" customWidth="1"/>
    <col min="5646" max="5646" width="9.140625" style="19"/>
    <col min="5647" max="5647" width="10.28515625" style="19" customWidth="1"/>
    <col min="5648" max="5888" width="9.140625" style="19"/>
    <col min="5889" max="5889" width="4" style="19" customWidth="1"/>
    <col min="5890" max="5890" width="33.42578125" style="19" customWidth="1"/>
    <col min="5891" max="5891" width="12.7109375" style="19" customWidth="1"/>
    <col min="5892" max="5892" width="28.28515625" style="19" customWidth="1"/>
    <col min="5893" max="5893" width="8.28515625" style="19" customWidth="1"/>
    <col min="5894" max="5894" width="9.140625" style="19" customWidth="1"/>
    <col min="5895" max="5895" width="13.140625" style="19" customWidth="1"/>
    <col min="5896" max="5896" width="6.140625" style="19" customWidth="1"/>
    <col min="5897" max="5897" width="6.7109375" style="19" customWidth="1"/>
    <col min="5898" max="5898" width="10.5703125" style="19" customWidth="1"/>
    <col min="5899" max="5899" width="16.85546875" style="19" customWidth="1"/>
    <col min="5900" max="5900" width="9.140625" style="19"/>
    <col min="5901" max="5901" width="25.28515625" style="19" customWidth="1"/>
    <col min="5902" max="5902" width="9.140625" style="19"/>
    <col min="5903" max="5903" width="10.28515625" style="19" customWidth="1"/>
    <col min="5904" max="6144" width="9.140625" style="19"/>
    <col min="6145" max="6145" width="4" style="19" customWidth="1"/>
    <col min="6146" max="6146" width="33.42578125" style="19" customWidth="1"/>
    <col min="6147" max="6147" width="12.7109375" style="19" customWidth="1"/>
    <col min="6148" max="6148" width="28.28515625" style="19" customWidth="1"/>
    <col min="6149" max="6149" width="8.28515625" style="19" customWidth="1"/>
    <col min="6150" max="6150" width="9.140625" style="19" customWidth="1"/>
    <col min="6151" max="6151" width="13.140625" style="19" customWidth="1"/>
    <col min="6152" max="6152" width="6.140625" style="19" customWidth="1"/>
    <col min="6153" max="6153" width="6.7109375" style="19" customWidth="1"/>
    <col min="6154" max="6154" width="10.5703125" style="19" customWidth="1"/>
    <col min="6155" max="6155" width="16.85546875" style="19" customWidth="1"/>
    <col min="6156" max="6156" width="9.140625" style="19"/>
    <col min="6157" max="6157" width="25.28515625" style="19" customWidth="1"/>
    <col min="6158" max="6158" width="9.140625" style="19"/>
    <col min="6159" max="6159" width="10.28515625" style="19" customWidth="1"/>
    <col min="6160" max="6400" width="9.140625" style="19"/>
    <col min="6401" max="6401" width="4" style="19" customWidth="1"/>
    <col min="6402" max="6402" width="33.42578125" style="19" customWidth="1"/>
    <col min="6403" max="6403" width="12.7109375" style="19" customWidth="1"/>
    <col min="6404" max="6404" width="28.28515625" style="19" customWidth="1"/>
    <col min="6405" max="6405" width="8.28515625" style="19" customWidth="1"/>
    <col min="6406" max="6406" width="9.140625" style="19" customWidth="1"/>
    <col min="6407" max="6407" width="13.140625" style="19" customWidth="1"/>
    <col min="6408" max="6408" width="6.140625" style="19" customWidth="1"/>
    <col min="6409" max="6409" width="6.7109375" style="19" customWidth="1"/>
    <col min="6410" max="6410" width="10.5703125" style="19" customWidth="1"/>
    <col min="6411" max="6411" width="16.85546875" style="19" customWidth="1"/>
    <col min="6412" max="6412" width="9.140625" style="19"/>
    <col min="6413" max="6413" width="25.28515625" style="19" customWidth="1"/>
    <col min="6414" max="6414" width="9.140625" style="19"/>
    <col min="6415" max="6415" width="10.28515625" style="19" customWidth="1"/>
    <col min="6416" max="6656" width="9.140625" style="19"/>
    <col min="6657" max="6657" width="4" style="19" customWidth="1"/>
    <col min="6658" max="6658" width="33.42578125" style="19" customWidth="1"/>
    <col min="6659" max="6659" width="12.7109375" style="19" customWidth="1"/>
    <col min="6660" max="6660" width="28.28515625" style="19" customWidth="1"/>
    <col min="6661" max="6661" width="8.28515625" style="19" customWidth="1"/>
    <col min="6662" max="6662" width="9.140625" style="19" customWidth="1"/>
    <col min="6663" max="6663" width="13.140625" style="19" customWidth="1"/>
    <col min="6664" max="6664" width="6.140625" style="19" customWidth="1"/>
    <col min="6665" max="6665" width="6.7109375" style="19" customWidth="1"/>
    <col min="6666" max="6666" width="10.5703125" style="19" customWidth="1"/>
    <col min="6667" max="6667" width="16.85546875" style="19" customWidth="1"/>
    <col min="6668" max="6668" width="9.140625" style="19"/>
    <col min="6669" max="6669" width="25.28515625" style="19" customWidth="1"/>
    <col min="6670" max="6670" width="9.140625" style="19"/>
    <col min="6671" max="6671" width="10.28515625" style="19" customWidth="1"/>
    <col min="6672" max="6912" width="9.140625" style="19"/>
    <col min="6913" max="6913" width="4" style="19" customWidth="1"/>
    <col min="6914" max="6914" width="33.42578125" style="19" customWidth="1"/>
    <col min="6915" max="6915" width="12.7109375" style="19" customWidth="1"/>
    <col min="6916" max="6916" width="28.28515625" style="19" customWidth="1"/>
    <col min="6917" max="6917" width="8.28515625" style="19" customWidth="1"/>
    <col min="6918" max="6918" width="9.140625" style="19" customWidth="1"/>
    <col min="6919" max="6919" width="13.140625" style="19" customWidth="1"/>
    <col min="6920" max="6920" width="6.140625" style="19" customWidth="1"/>
    <col min="6921" max="6921" width="6.7109375" style="19" customWidth="1"/>
    <col min="6922" max="6922" width="10.5703125" style="19" customWidth="1"/>
    <col min="6923" max="6923" width="16.85546875" style="19" customWidth="1"/>
    <col min="6924" max="6924" width="9.140625" style="19"/>
    <col min="6925" max="6925" width="25.28515625" style="19" customWidth="1"/>
    <col min="6926" max="6926" width="9.140625" style="19"/>
    <col min="6927" max="6927" width="10.28515625" style="19" customWidth="1"/>
    <col min="6928" max="7168" width="9.140625" style="19"/>
    <col min="7169" max="7169" width="4" style="19" customWidth="1"/>
    <col min="7170" max="7170" width="33.42578125" style="19" customWidth="1"/>
    <col min="7171" max="7171" width="12.7109375" style="19" customWidth="1"/>
    <col min="7172" max="7172" width="28.28515625" style="19" customWidth="1"/>
    <col min="7173" max="7173" width="8.28515625" style="19" customWidth="1"/>
    <col min="7174" max="7174" width="9.140625" style="19" customWidth="1"/>
    <col min="7175" max="7175" width="13.140625" style="19" customWidth="1"/>
    <col min="7176" max="7176" width="6.140625" style="19" customWidth="1"/>
    <col min="7177" max="7177" width="6.7109375" style="19" customWidth="1"/>
    <col min="7178" max="7178" width="10.5703125" style="19" customWidth="1"/>
    <col min="7179" max="7179" width="16.85546875" style="19" customWidth="1"/>
    <col min="7180" max="7180" width="9.140625" style="19"/>
    <col min="7181" max="7181" width="25.28515625" style="19" customWidth="1"/>
    <col min="7182" max="7182" width="9.140625" style="19"/>
    <col min="7183" max="7183" width="10.28515625" style="19" customWidth="1"/>
    <col min="7184" max="7424" width="9.140625" style="19"/>
    <col min="7425" max="7425" width="4" style="19" customWidth="1"/>
    <col min="7426" max="7426" width="33.42578125" style="19" customWidth="1"/>
    <col min="7427" max="7427" width="12.7109375" style="19" customWidth="1"/>
    <col min="7428" max="7428" width="28.28515625" style="19" customWidth="1"/>
    <col min="7429" max="7429" width="8.28515625" style="19" customWidth="1"/>
    <col min="7430" max="7430" width="9.140625" style="19" customWidth="1"/>
    <col min="7431" max="7431" width="13.140625" style="19" customWidth="1"/>
    <col min="7432" max="7432" width="6.140625" style="19" customWidth="1"/>
    <col min="7433" max="7433" width="6.7109375" style="19" customWidth="1"/>
    <col min="7434" max="7434" width="10.5703125" style="19" customWidth="1"/>
    <col min="7435" max="7435" width="16.85546875" style="19" customWidth="1"/>
    <col min="7436" max="7436" width="9.140625" style="19"/>
    <col min="7437" max="7437" width="25.28515625" style="19" customWidth="1"/>
    <col min="7438" max="7438" width="9.140625" style="19"/>
    <col min="7439" max="7439" width="10.28515625" style="19" customWidth="1"/>
    <col min="7440" max="7680" width="9.140625" style="19"/>
    <col min="7681" max="7681" width="4" style="19" customWidth="1"/>
    <col min="7682" max="7682" width="33.42578125" style="19" customWidth="1"/>
    <col min="7683" max="7683" width="12.7109375" style="19" customWidth="1"/>
    <col min="7684" max="7684" width="28.28515625" style="19" customWidth="1"/>
    <col min="7685" max="7685" width="8.28515625" style="19" customWidth="1"/>
    <col min="7686" max="7686" width="9.140625" style="19" customWidth="1"/>
    <col min="7687" max="7687" width="13.140625" style="19" customWidth="1"/>
    <col min="7688" max="7688" width="6.140625" style="19" customWidth="1"/>
    <col min="7689" max="7689" width="6.7109375" style="19" customWidth="1"/>
    <col min="7690" max="7690" width="10.5703125" style="19" customWidth="1"/>
    <col min="7691" max="7691" width="16.85546875" style="19" customWidth="1"/>
    <col min="7692" max="7692" width="9.140625" style="19"/>
    <col min="7693" max="7693" width="25.28515625" style="19" customWidth="1"/>
    <col min="7694" max="7694" width="9.140625" style="19"/>
    <col min="7695" max="7695" width="10.28515625" style="19" customWidth="1"/>
    <col min="7696" max="7936" width="9.140625" style="19"/>
    <col min="7937" max="7937" width="4" style="19" customWidth="1"/>
    <col min="7938" max="7938" width="33.42578125" style="19" customWidth="1"/>
    <col min="7939" max="7939" width="12.7109375" style="19" customWidth="1"/>
    <col min="7940" max="7940" width="28.28515625" style="19" customWidth="1"/>
    <col min="7941" max="7941" width="8.28515625" style="19" customWidth="1"/>
    <col min="7942" max="7942" width="9.140625" style="19" customWidth="1"/>
    <col min="7943" max="7943" width="13.140625" style="19" customWidth="1"/>
    <col min="7944" max="7944" width="6.140625" style="19" customWidth="1"/>
    <col min="7945" max="7945" width="6.7109375" style="19" customWidth="1"/>
    <col min="7946" max="7946" width="10.5703125" style="19" customWidth="1"/>
    <col min="7947" max="7947" width="16.85546875" style="19" customWidth="1"/>
    <col min="7948" max="7948" width="9.140625" style="19"/>
    <col min="7949" max="7949" width="25.28515625" style="19" customWidth="1"/>
    <col min="7950" max="7950" width="9.140625" style="19"/>
    <col min="7951" max="7951" width="10.28515625" style="19" customWidth="1"/>
    <col min="7952" max="8192" width="9.140625" style="19"/>
    <col min="8193" max="8193" width="4" style="19" customWidth="1"/>
    <col min="8194" max="8194" width="33.42578125" style="19" customWidth="1"/>
    <col min="8195" max="8195" width="12.7109375" style="19" customWidth="1"/>
    <col min="8196" max="8196" width="28.28515625" style="19" customWidth="1"/>
    <col min="8197" max="8197" width="8.28515625" style="19" customWidth="1"/>
    <col min="8198" max="8198" width="9.140625" style="19" customWidth="1"/>
    <col min="8199" max="8199" width="13.140625" style="19" customWidth="1"/>
    <col min="8200" max="8200" width="6.140625" style="19" customWidth="1"/>
    <col min="8201" max="8201" width="6.7109375" style="19" customWidth="1"/>
    <col min="8202" max="8202" width="10.5703125" style="19" customWidth="1"/>
    <col min="8203" max="8203" width="16.85546875" style="19" customWidth="1"/>
    <col min="8204" max="8204" width="9.140625" style="19"/>
    <col min="8205" max="8205" width="25.28515625" style="19" customWidth="1"/>
    <col min="8206" max="8206" width="9.140625" style="19"/>
    <col min="8207" max="8207" width="10.28515625" style="19" customWidth="1"/>
    <col min="8208" max="8448" width="9.140625" style="19"/>
    <col min="8449" max="8449" width="4" style="19" customWidth="1"/>
    <col min="8450" max="8450" width="33.42578125" style="19" customWidth="1"/>
    <col min="8451" max="8451" width="12.7109375" style="19" customWidth="1"/>
    <col min="8452" max="8452" width="28.28515625" style="19" customWidth="1"/>
    <col min="8453" max="8453" width="8.28515625" style="19" customWidth="1"/>
    <col min="8454" max="8454" width="9.140625" style="19" customWidth="1"/>
    <col min="8455" max="8455" width="13.140625" style="19" customWidth="1"/>
    <col min="8456" max="8456" width="6.140625" style="19" customWidth="1"/>
    <col min="8457" max="8457" width="6.7109375" style="19" customWidth="1"/>
    <col min="8458" max="8458" width="10.5703125" style="19" customWidth="1"/>
    <col min="8459" max="8459" width="16.85546875" style="19" customWidth="1"/>
    <col min="8460" max="8460" width="9.140625" style="19"/>
    <col min="8461" max="8461" width="25.28515625" style="19" customWidth="1"/>
    <col min="8462" max="8462" width="9.140625" style="19"/>
    <col min="8463" max="8463" width="10.28515625" style="19" customWidth="1"/>
    <col min="8464" max="8704" width="9.140625" style="19"/>
    <col min="8705" max="8705" width="4" style="19" customWidth="1"/>
    <col min="8706" max="8706" width="33.42578125" style="19" customWidth="1"/>
    <col min="8707" max="8707" width="12.7109375" style="19" customWidth="1"/>
    <col min="8708" max="8708" width="28.28515625" style="19" customWidth="1"/>
    <col min="8709" max="8709" width="8.28515625" style="19" customWidth="1"/>
    <col min="8710" max="8710" width="9.140625" style="19" customWidth="1"/>
    <col min="8711" max="8711" width="13.140625" style="19" customWidth="1"/>
    <col min="8712" max="8712" width="6.140625" style="19" customWidth="1"/>
    <col min="8713" max="8713" width="6.7109375" style="19" customWidth="1"/>
    <col min="8714" max="8714" width="10.5703125" style="19" customWidth="1"/>
    <col min="8715" max="8715" width="16.85546875" style="19" customWidth="1"/>
    <col min="8716" max="8716" width="9.140625" style="19"/>
    <col min="8717" max="8717" width="25.28515625" style="19" customWidth="1"/>
    <col min="8718" max="8718" width="9.140625" style="19"/>
    <col min="8719" max="8719" width="10.28515625" style="19" customWidth="1"/>
    <col min="8720" max="8960" width="9.140625" style="19"/>
    <col min="8961" max="8961" width="4" style="19" customWidth="1"/>
    <col min="8962" max="8962" width="33.42578125" style="19" customWidth="1"/>
    <col min="8963" max="8963" width="12.7109375" style="19" customWidth="1"/>
    <col min="8964" max="8964" width="28.28515625" style="19" customWidth="1"/>
    <col min="8965" max="8965" width="8.28515625" style="19" customWidth="1"/>
    <col min="8966" max="8966" width="9.140625" style="19" customWidth="1"/>
    <col min="8967" max="8967" width="13.140625" style="19" customWidth="1"/>
    <col min="8968" max="8968" width="6.140625" style="19" customWidth="1"/>
    <col min="8969" max="8969" width="6.7109375" style="19" customWidth="1"/>
    <col min="8970" max="8970" width="10.5703125" style="19" customWidth="1"/>
    <col min="8971" max="8971" width="16.85546875" style="19" customWidth="1"/>
    <col min="8972" max="8972" width="9.140625" style="19"/>
    <col min="8973" max="8973" width="25.28515625" style="19" customWidth="1"/>
    <col min="8974" max="8974" width="9.140625" style="19"/>
    <col min="8975" max="8975" width="10.28515625" style="19" customWidth="1"/>
    <col min="8976" max="9216" width="9.140625" style="19"/>
    <col min="9217" max="9217" width="4" style="19" customWidth="1"/>
    <col min="9218" max="9218" width="33.42578125" style="19" customWidth="1"/>
    <col min="9219" max="9219" width="12.7109375" style="19" customWidth="1"/>
    <col min="9220" max="9220" width="28.28515625" style="19" customWidth="1"/>
    <col min="9221" max="9221" width="8.28515625" style="19" customWidth="1"/>
    <col min="9222" max="9222" width="9.140625" style="19" customWidth="1"/>
    <col min="9223" max="9223" width="13.140625" style="19" customWidth="1"/>
    <col min="9224" max="9224" width="6.140625" style="19" customWidth="1"/>
    <col min="9225" max="9225" width="6.7109375" style="19" customWidth="1"/>
    <col min="9226" max="9226" width="10.5703125" style="19" customWidth="1"/>
    <col min="9227" max="9227" width="16.85546875" style="19" customWidth="1"/>
    <col min="9228" max="9228" width="9.140625" style="19"/>
    <col min="9229" max="9229" width="25.28515625" style="19" customWidth="1"/>
    <col min="9230" max="9230" width="9.140625" style="19"/>
    <col min="9231" max="9231" width="10.28515625" style="19" customWidth="1"/>
    <col min="9232" max="9472" width="9.140625" style="19"/>
    <col min="9473" max="9473" width="4" style="19" customWidth="1"/>
    <col min="9474" max="9474" width="33.42578125" style="19" customWidth="1"/>
    <col min="9475" max="9475" width="12.7109375" style="19" customWidth="1"/>
    <col min="9476" max="9476" width="28.28515625" style="19" customWidth="1"/>
    <col min="9477" max="9477" width="8.28515625" style="19" customWidth="1"/>
    <col min="9478" max="9478" width="9.140625" style="19" customWidth="1"/>
    <col min="9479" max="9479" width="13.140625" style="19" customWidth="1"/>
    <col min="9480" max="9480" width="6.140625" style="19" customWidth="1"/>
    <col min="9481" max="9481" width="6.7109375" style="19" customWidth="1"/>
    <col min="9482" max="9482" width="10.5703125" style="19" customWidth="1"/>
    <col min="9483" max="9483" width="16.85546875" style="19" customWidth="1"/>
    <col min="9484" max="9484" width="9.140625" style="19"/>
    <col min="9485" max="9485" width="25.28515625" style="19" customWidth="1"/>
    <col min="9486" max="9486" width="9.140625" style="19"/>
    <col min="9487" max="9487" width="10.28515625" style="19" customWidth="1"/>
    <col min="9488" max="9728" width="9.140625" style="19"/>
    <col min="9729" max="9729" width="4" style="19" customWidth="1"/>
    <col min="9730" max="9730" width="33.42578125" style="19" customWidth="1"/>
    <col min="9731" max="9731" width="12.7109375" style="19" customWidth="1"/>
    <col min="9732" max="9732" width="28.28515625" style="19" customWidth="1"/>
    <col min="9733" max="9733" width="8.28515625" style="19" customWidth="1"/>
    <col min="9734" max="9734" width="9.140625" style="19" customWidth="1"/>
    <col min="9735" max="9735" width="13.140625" style="19" customWidth="1"/>
    <col min="9736" max="9736" width="6.140625" style="19" customWidth="1"/>
    <col min="9737" max="9737" width="6.7109375" style="19" customWidth="1"/>
    <col min="9738" max="9738" width="10.5703125" style="19" customWidth="1"/>
    <col min="9739" max="9739" width="16.85546875" style="19" customWidth="1"/>
    <col min="9740" max="9740" width="9.140625" style="19"/>
    <col min="9741" max="9741" width="25.28515625" style="19" customWidth="1"/>
    <col min="9742" max="9742" width="9.140625" style="19"/>
    <col min="9743" max="9743" width="10.28515625" style="19" customWidth="1"/>
    <col min="9744" max="9984" width="9.140625" style="19"/>
    <col min="9985" max="9985" width="4" style="19" customWidth="1"/>
    <col min="9986" max="9986" width="33.42578125" style="19" customWidth="1"/>
    <col min="9987" max="9987" width="12.7109375" style="19" customWidth="1"/>
    <col min="9988" max="9988" width="28.28515625" style="19" customWidth="1"/>
    <col min="9989" max="9989" width="8.28515625" style="19" customWidth="1"/>
    <col min="9990" max="9990" width="9.140625" style="19" customWidth="1"/>
    <col min="9991" max="9991" width="13.140625" style="19" customWidth="1"/>
    <col min="9992" max="9992" width="6.140625" style="19" customWidth="1"/>
    <col min="9993" max="9993" width="6.7109375" style="19" customWidth="1"/>
    <col min="9994" max="9994" width="10.5703125" style="19" customWidth="1"/>
    <col min="9995" max="9995" width="16.85546875" style="19" customWidth="1"/>
    <col min="9996" max="9996" width="9.140625" style="19"/>
    <col min="9997" max="9997" width="25.28515625" style="19" customWidth="1"/>
    <col min="9998" max="9998" width="9.140625" style="19"/>
    <col min="9999" max="9999" width="10.28515625" style="19" customWidth="1"/>
    <col min="10000" max="10240" width="9.140625" style="19"/>
    <col min="10241" max="10241" width="4" style="19" customWidth="1"/>
    <col min="10242" max="10242" width="33.42578125" style="19" customWidth="1"/>
    <col min="10243" max="10243" width="12.7109375" style="19" customWidth="1"/>
    <col min="10244" max="10244" width="28.28515625" style="19" customWidth="1"/>
    <col min="10245" max="10245" width="8.28515625" style="19" customWidth="1"/>
    <col min="10246" max="10246" width="9.140625" style="19" customWidth="1"/>
    <col min="10247" max="10247" width="13.140625" style="19" customWidth="1"/>
    <col min="10248" max="10248" width="6.140625" style="19" customWidth="1"/>
    <col min="10249" max="10249" width="6.7109375" style="19" customWidth="1"/>
    <col min="10250" max="10250" width="10.5703125" style="19" customWidth="1"/>
    <col min="10251" max="10251" width="16.85546875" style="19" customWidth="1"/>
    <col min="10252" max="10252" width="9.140625" style="19"/>
    <col min="10253" max="10253" width="25.28515625" style="19" customWidth="1"/>
    <col min="10254" max="10254" width="9.140625" style="19"/>
    <col min="10255" max="10255" width="10.28515625" style="19" customWidth="1"/>
    <col min="10256" max="10496" width="9.140625" style="19"/>
    <col min="10497" max="10497" width="4" style="19" customWidth="1"/>
    <col min="10498" max="10498" width="33.42578125" style="19" customWidth="1"/>
    <col min="10499" max="10499" width="12.7109375" style="19" customWidth="1"/>
    <col min="10500" max="10500" width="28.28515625" style="19" customWidth="1"/>
    <col min="10501" max="10501" width="8.28515625" style="19" customWidth="1"/>
    <col min="10502" max="10502" width="9.140625" style="19" customWidth="1"/>
    <col min="10503" max="10503" width="13.140625" style="19" customWidth="1"/>
    <col min="10504" max="10504" width="6.140625" style="19" customWidth="1"/>
    <col min="10505" max="10505" width="6.7109375" style="19" customWidth="1"/>
    <col min="10506" max="10506" width="10.5703125" style="19" customWidth="1"/>
    <col min="10507" max="10507" width="16.85546875" style="19" customWidth="1"/>
    <col min="10508" max="10508" width="9.140625" style="19"/>
    <col min="10509" max="10509" width="25.28515625" style="19" customWidth="1"/>
    <col min="10510" max="10510" width="9.140625" style="19"/>
    <col min="10511" max="10511" width="10.28515625" style="19" customWidth="1"/>
    <col min="10512" max="10752" width="9.140625" style="19"/>
    <col min="10753" max="10753" width="4" style="19" customWidth="1"/>
    <col min="10754" max="10754" width="33.42578125" style="19" customWidth="1"/>
    <col min="10755" max="10755" width="12.7109375" style="19" customWidth="1"/>
    <col min="10756" max="10756" width="28.28515625" style="19" customWidth="1"/>
    <col min="10757" max="10757" width="8.28515625" style="19" customWidth="1"/>
    <col min="10758" max="10758" width="9.140625" style="19" customWidth="1"/>
    <col min="10759" max="10759" width="13.140625" style="19" customWidth="1"/>
    <col min="10760" max="10760" width="6.140625" style="19" customWidth="1"/>
    <col min="10761" max="10761" width="6.7109375" style="19" customWidth="1"/>
    <col min="10762" max="10762" width="10.5703125" style="19" customWidth="1"/>
    <col min="10763" max="10763" width="16.85546875" style="19" customWidth="1"/>
    <col min="10764" max="10764" width="9.140625" style="19"/>
    <col min="10765" max="10765" width="25.28515625" style="19" customWidth="1"/>
    <col min="10766" max="10766" width="9.140625" style="19"/>
    <col min="10767" max="10767" width="10.28515625" style="19" customWidth="1"/>
    <col min="10768" max="11008" width="9.140625" style="19"/>
    <col min="11009" max="11009" width="4" style="19" customWidth="1"/>
    <col min="11010" max="11010" width="33.42578125" style="19" customWidth="1"/>
    <col min="11011" max="11011" width="12.7109375" style="19" customWidth="1"/>
    <col min="11012" max="11012" width="28.28515625" style="19" customWidth="1"/>
    <col min="11013" max="11013" width="8.28515625" style="19" customWidth="1"/>
    <col min="11014" max="11014" width="9.140625" style="19" customWidth="1"/>
    <col min="11015" max="11015" width="13.140625" style="19" customWidth="1"/>
    <col min="11016" max="11016" width="6.140625" style="19" customWidth="1"/>
    <col min="11017" max="11017" width="6.7109375" style="19" customWidth="1"/>
    <col min="11018" max="11018" width="10.5703125" style="19" customWidth="1"/>
    <col min="11019" max="11019" width="16.85546875" style="19" customWidth="1"/>
    <col min="11020" max="11020" width="9.140625" style="19"/>
    <col min="11021" max="11021" width="25.28515625" style="19" customWidth="1"/>
    <col min="11022" max="11022" width="9.140625" style="19"/>
    <col min="11023" max="11023" width="10.28515625" style="19" customWidth="1"/>
    <col min="11024" max="11264" width="9.140625" style="19"/>
    <col min="11265" max="11265" width="4" style="19" customWidth="1"/>
    <col min="11266" max="11266" width="33.42578125" style="19" customWidth="1"/>
    <col min="11267" max="11267" width="12.7109375" style="19" customWidth="1"/>
    <col min="11268" max="11268" width="28.28515625" style="19" customWidth="1"/>
    <col min="11269" max="11269" width="8.28515625" style="19" customWidth="1"/>
    <col min="11270" max="11270" width="9.140625" style="19" customWidth="1"/>
    <col min="11271" max="11271" width="13.140625" style="19" customWidth="1"/>
    <col min="11272" max="11272" width="6.140625" style="19" customWidth="1"/>
    <col min="11273" max="11273" width="6.7109375" style="19" customWidth="1"/>
    <col min="11274" max="11274" width="10.5703125" style="19" customWidth="1"/>
    <col min="11275" max="11275" width="16.85546875" style="19" customWidth="1"/>
    <col min="11276" max="11276" width="9.140625" style="19"/>
    <col min="11277" max="11277" width="25.28515625" style="19" customWidth="1"/>
    <col min="11278" max="11278" width="9.140625" style="19"/>
    <col min="11279" max="11279" width="10.28515625" style="19" customWidth="1"/>
    <col min="11280" max="11520" width="9.140625" style="19"/>
    <col min="11521" max="11521" width="4" style="19" customWidth="1"/>
    <col min="11522" max="11522" width="33.42578125" style="19" customWidth="1"/>
    <col min="11523" max="11523" width="12.7109375" style="19" customWidth="1"/>
    <col min="11524" max="11524" width="28.28515625" style="19" customWidth="1"/>
    <col min="11525" max="11525" width="8.28515625" style="19" customWidth="1"/>
    <col min="11526" max="11526" width="9.140625" style="19" customWidth="1"/>
    <col min="11527" max="11527" width="13.140625" style="19" customWidth="1"/>
    <col min="11528" max="11528" width="6.140625" style="19" customWidth="1"/>
    <col min="11529" max="11529" width="6.7109375" style="19" customWidth="1"/>
    <col min="11530" max="11530" width="10.5703125" style="19" customWidth="1"/>
    <col min="11531" max="11531" width="16.85546875" style="19" customWidth="1"/>
    <col min="11532" max="11532" width="9.140625" style="19"/>
    <col min="11533" max="11533" width="25.28515625" style="19" customWidth="1"/>
    <col min="11534" max="11534" width="9.140625" style="19"/>
    <col min="11535" max="11535" width="10.28515625" style="19" customWidth="1"/>
    <col min="11536" max="11776" width="9.140625" style="19"/>
    <col min="11777" max="11777" width="4" style="19" customWidth="1"/>
    <col min="11778" max="11778" width="33.42578125" style="19" customWidth="1"/>
    <col min="11779" max="11779" width="12.7109375" style="19" customWidth="1"/>
    <col min="11780" max="11780" width="28.28515625" style="19" customWidth="1"/>
    <col min="11781" max="11781" width="8.28515625" style="19" customWidth="1"/>
    <col min="11782" max="11782" width="9.140625" style="19" customWidth="1"/>
    <col min="11783" max="11783" width="13.140625" style="19" customWidth="1"/>
    <col min="11784" max="11784" width="6.140625" style="19" customWidth="1"/>
    <col min="11785" max="11785" width="6.7109375" style="19" customWidth="1"/>
    <col min="11786" max="11786" width="10.5703125" style="19" customWidth="1"/>
    <col min="11787" max="11787" width="16.85546875" style="19" customWidth="1"/>
    <col min="11788" max="11788" width="9.140625" style="19"/>
    <col min="11789" max="11789" width="25.28515625" style="19" customWidth="1"/>
    <col min="11790" max="11790" width="9.140625" style="19"/>
    <col min="11791" max="11791" width="10.28515625" style="19" customWidth="1"/>
    <col min="11792" max="12032" width="9.140625" style="19"/>
    <col min="12033" max="12033" width="4" style="19" customWidth="1"/>
    <col min="12034" max="12034" width="33.42578125" style="19" customWidth="1"/>
    <col min="12035" max="12035" width="12.7109375" style="19" customWidth="1"/>
    <col min="12036" max="12036" width="28.28515625" style="19" customWidth="1"/>
    <col min="12037" max="12037" width="8.28515625" style="19" customWidth="1"/>
    <col min="12038" max="12038" width="9.140625" style="19" customWidth="1"/>
    <col min="12039" max="12039" width="13.140625" style="19" customWidth="1"/>
    <col min="12040" max="12040" width="6.140625" style="19" customWidth="1"/>
    <col min="12041" max="12041" width="6.7109375" style="19" customWidth="1"/>
    <col min="12042" max="12042" width="10.5703125" style="19" customWidth="1"/>
    <col min="12043" max="12043" width="16.85546875" style="19" customWidth="1"/>
    <col min="12044" max="12044" width="9.140625" style="19"/>
    <col min="12045" max="12045" width="25.28515625" style="19" customWidth="1"/>
    <col min="12046" max="12046" width="9.140625" style="19"/>
    <col min="12047" max="12047" width="10.28515625" style="19" customWidth="1"/>
    <col min="12048" max="12288" width="9.140625" style="19"/>
    <col min="12289" max="12289" width="4" style="19" customWidth="1"/>
    <col min="12290" max="12290" width="33.42578125" style="19" customWidth="1"/>
    <col min="12291" max="12291" width="12.7109375" style="19" customWidth="1"/>
    <col min="12292" max="12292" width="28.28515625" style="19" customWidth="1"/>
    <col min="12293" max="12293" width="8.28515625" style="19" customWidth="1"/>
    <col min="12294" max="12294" width="9.140625" style="19" customWidth="1"/>
    <col min="12295" max="12295" width="13.140625" style="19" customWidth="1"/>
    <col min="12296" max="12296" width="6.140625" style="19" customWidth="1"/>
    <col min="12297" max="12297" width="6.7109375" style="19" customWidth="1"/>
    <col min="12298" max="12298" width="10.5703125" style="19" customWidth="1"/>
    <col min="12299" max="12299" width="16.85546875" style="19" customWidth="1"/>
    <col min="12300" max="12300" width="9.140625" style="19"/>
    <col min="12301" max="12301" width="25.28515625" style="19" customWidth="1"/>
    <col min="12302" max="12302" width="9.140625" style="19"/>
    <col min="12303" max="12303" width="10.28515625" style="19" customWidth="1"/>
    <col min="12304" max="12544" width="9.140625" style="19"/>
    <col min="12545" max="12545" width="4" style="19" customWidth="1"/>
    <col min="12546" max="12546" width="33.42578125" style="19" customWidth="1"/>
    <col min="12547" max="12547" width="12.7109375" style="19" customWidth="1"/>
    <col min="12548" max="12548" width="28.28515625" style="19" customWidth="1"/>
    <col min="12549" max="12549" width="8.28515625" style="19" customWidth="1"/>
    <col min="12550" max="12550" width="9.140625" style="19" customWidth="1"/>
    <col min="12551" max="12551" width="13.140625" style="19" customWidth="1"/>
    <col min="12552" max="12552" width="6.140625" style="19" customWidth="1"/>
    <col min="12553" max="12553" width="6.7109375" style="19" customWidth="1"/>
    <col min="12554" max="12554" width="10.5703125" style="19" customWidth="1"/>
    <col min="12555" max="12555" width="16.85546875" style="19" customWidth="1"/>
    <col min="12556" max="12556" width="9.140625" style="19"/>
    <col min="12557" max="12557" width="25.28515625" style="19" customWidth="1"/>
    <col min="12558" max="12558" width="9.140625" style="19"/>
    <col min="12559" max="12559" width="10.28515625" style="19" customWidth="1"/>
    <col min="12560" max="12800" width="9.140625" style="19"/>
    <col min="12801" max="12801" width="4" style="19" customWidth="1"/>
    <col min="12802" max="12802" width="33.42578125" style="19" customWidth="1"/>
    <col min="12803" max="12803" width="12.7109375" style="19" customWidth="1"/>
    <col min="12804" max="12804" width="28.28515625" style="19" customWidth="1"/>
    <col min="12805" max="12805" width="8.28515625" style="19" customWidth="1"/>
    <col min="12806" max="12806" width="9.140625" style="19" customWidth="1"/>
    <col min="12807" max="12807" width="13.140625" style="19" customWidth="1"/>
    <col min="12808" max="12808" width="6.140625" style="19" customWidth="1"/>
    <col min="12809" max="12809" width="6.7109375" style="19" customWidth="1"/>
    <col min="12810" max="12810" width="10.5703125" style="19" customWidth="1"/>
    <col min="12811" max="12811" width="16.85546875" style="19" customWidth="1"/>
    <col min="12812" max="12812" width="9.140625" style="19"/>
    <col min="12813" max="12813" width="25.28515625" style="19" customWidth="1"/>
    <col min="12814" max="12814" width="9.140625" style="19"/>
    <col min="12815" max="12815" width="10.28515625" style="19" customWidth="1"/>
    <col min="12816" max="13056" width="9.140625" style="19"/>
    <col min="13057" max="13057" width="4" style="19" customWidth="1"/>
    <col min="13058" max="13058" width="33.42578125" style="19" customWidth="1"/>
    <col min="13059" max="13059" width="12.7109375" style="19" customWidth="1"/>
    <col min="13060" max="13060" width="28.28515625" style="19" customWidth="1"/>
    <col min="13061" max="13061" width="8.28515625" style="19" customWidth="1"/>
    <col min="13062" max="13062" width="9.140625" style="19" customWidth="1"/>
    <col min="13063" max="13063" width="13.140625" style="19" customWidth="1"/>
    <col min="13064" max="13064" width="6.140625" style="19" customWidth="1"/>
    <col min="13065" max="13065" width="6.7109375" style="19" customWidth="1"/>
    <col min="13066" max="13066" width="10.5703125" style="19" customWidth="1"/>
    <col min="13067" max="13067" width="16.85546875" style="19" customWidth="1"/>
    <col min="13068" max="13068" width="9.140625" style="19"/>
    <col min="13069" max="13069" width="25.28515625" style="19" customWidth="1"/>
    <col min="13070" max="13070" width="9.140625" style="19"/>
    <col min="13071" max="13071" width="10.28515625" style="19" customWidth="1"/>
    <col min="13072" max="13312" width="9.140625" style="19"/>
    <col min="13313" max="13313" width="4" style="19" customWidth="1"/>
    <col min="13314" max="13314" width="33.42578125" style="19" customWidth="1"/>
    <col min="13315" max="13315" width="12.7109375" style="19" customWidth="1"/>
    <col min="13316" max="13316" width="28.28515625" style="19" customWidth="1"/>
    <col min="13317" max="13317" width="8.28515625" style="19" customWidth="1"/>
    <col min="13318" max="13318" width="9.140625" style="19" customWidth="1"/>
    <col min="13319" max="13319" width="13.140625" style="19" customWidth="1"/>
    <col min="13320" max="13320" width="6.140625" style="19" customWidth="1"/>
    <col min="13321" max="13321" width="6.7109375" style="19" customWidth="1"/>
    <col min="13322" max="13322" width="10.5703125" style="19" customWidth="1"/>
    <col min="13323" max="13323" width="16.85546875" style="19" customWidth="1"/>
    <col min="13324" max="13324" width="9.140625" style="19"/>
    <col min="13325" max="13325" width="25.28515625" style="19" customWidth="1"/>
    <col min="13326" max="13326" width="9.140625" style="19"/>
    <col min="13327" max="13327" width="10.28515625" style="19" customWidth="1"/>
    <col min="13328" max="13568" width="9.140625" style="19"/>
    <col min="13569" max="13569" width="4" style="19" customWidth="1"/>
    <col min="13570" max="13570" width="33.42578125" style="19" customWidth="1"/>
    <col min="13571" max="13571" width="12.7109375" style="19" customWidth="1"/>
    <col min="13572" max="13572" width="28.28515625" style="19" customWidth="1"/>
    <col min="13573" max="13573" width="8.28515625" style="19" customWidth="1"/>
    <col min="13574" max="13574" width="9.140625" style="19" customWidth="1"/>
    <col min="13575" max="13575" width="13.140625" style="19" customWidth="1"/>
    <col min="13576" max="13576" width="6.140625" style="19" customWidth="1"/>
    <col min="13577" max="13577" width="6.7109375" style="19" customWidth="1"/>
    <col min="13578" max="13578" width="10.5703125" style="19" customWidth="1"/>
    <col min="13579" max="13579" width="16.85546875" style="19" customWidth="1"/>
    <col min="13580" max="13580" width="9.140625" style="19"/>
    <col min="13581" max="13581" width="25.28515625" style="19" customWidth="1"/>
    <col min="13582" max="13582" width="9.140625" style="19"/>
    <col min="13583" max="13583" width="10.28515625" style="19" customWidth="1"/>
    <col min="13584" max="13824" width="9.140625" style="19"/>
    <col min="13825" max="13825" width="4" style="19" customWidth="1"/>
    <col min="13826" max="13826" width="33.42578125" style="19" customWidth="1"/>
    <col min="13827" max="13827" width="12.7109375" style="19" customWidth="1"/>
    <col min="13828" max="13828" width="28.28515625" style="19" customWidth="1"/>
    <col min="13829" max="13829" width="8.28515625" style="19" customWidth="1"/>
    <col min="13830" max="13830" width="9.140625" style="19" customWidth="1"/>
    <col min="13831" max="13831" width="13.140625" style="19" customWidth="1"/>
    <col min="13832" max="13832" width="6.140625" style="19" customWidth="1"/>
    <col min="13833" max="13833" width="6.7109375" style="19" customWidth="1"/>
    <col min="13834" max="13834" width="10.5703125" style="19" customWidth="1"/>
    <col min="13835" max="13835" width="16.85546875" style="19" customWidth="1"/>
    <col min="13836" max="13836" width="9.140625" style="19"/>
    <col min="13837" max="13837" width="25.28515625" style="19" customWidth="1"/>
    <col min="13838" max="13838" width="9.140625" style="19"/>
    <col min="13839" max="13839" width="10.28515625" style="19" customWidth="1"/>
    <col min="13840" max="14080" width="9.140625" style="19"/>
    <col min="14081" max="14081" width="4" style="19" customWidth="1"/>
    <col min="14082" max="14082" width="33.42578125" style="19" customWidth="1"/>
    <col min="14083" max="14083" width="12.7109375" style="19" customWidth="1"/>
    <col min="14084" max="14084" width="28.28515625" style="19" customWidth="1"/>
    <col min="14085" max="14085" width="8.28515625" style="19" customWidth="1"/>
    <col min="14086" max="14086" width="9.140625" style="19" customWidth="1"/>
    <col min="14087" max="14087" width="13.140625" style="19" customWidth="1"/>
    <col min="14088" max="14088" width="6.140625" style="19" customWidth="1"/>
    <col min="14089" max="14089" width="6.7109375" style="19" customWidth="1"/>
    <col min="14090" max="14090" width="10.5703125" style="19" customWidth="1"/>
    <col min="14091" max="14091" width="16.85546875" style="19" customWidth="1"/>
    <col min="14092" max="14092" width="9.140625" style="19"/>
    <col min="14093" max="14093" width="25.28515625" style="19" customWidth="1"/>
    <col min="14094" max="14094" width="9.140625" style="19"/>
    <col min="14095" max="14095" width="10.28515625" style="19" customWidth="1"/>
    <col min="14096" max="14336" width="9.140625" style="19"/>
    <col min="14337" max="14337" width="4" style="19" customWidth="1"/>
    <col min="14338" max="14338" width="33.42578125" style="19" customWidth="1"/>
    <col min="14339" max="14339" width="12.7109375" style="19" customWidth="1"/>
    <col min="14340" max="14340" width="28.28515625" style="19" customWidth="1"/>
    <col min="14341" max="14341" width="8.28515625" style="19" customWidth="1"/>
    <col min="14342" max="14342" width="9.140625" style="19" customWidth="1"/>
    <col min="14343" max="14343" width="13.140625" style="19" customWidth="1"/>
    <col min="14344" max="14344" width="6.140625" style="19" customWidth="1"/>
    <col min="14345" max="14345" width="6.7109375" style="19" customWidth="1"/>
    <col min="14346" max="14346" width="10.5703125" style="19" customWidth="1"/>
    <col min="14347" max="14347" width="16.85546875" style="19" customWidth="1"/>
    <col min="14348" max="14348" width="9.140625" style="19"/>
    <col min="14349" max="14349" width="25.28515625" style="19" customWidth="1"/>
    <col min="14350" max="14350" width="9.140625" style="19"/>
    <col min="14351" max="14351" width="10.28515625" style="19" customWidth="1"/>
    <col min="14352" max="14592" width="9.140625" style="19"/>
    <col min="14593" max="14593" width="4" style="19" customWidth="1"/>
    <col min="14594" max="14594" width="33.42578125" style="19" customWidth="1"/>
    <col min="14595" max="14595" width="12.7109375" style="19" customWidth="1"/>
    <col min="14596" max="14596" width="28.28515625" style="19" customWidth="1"/>
    <col min="14597" max="14597" width="8.28515625" style="19" customWidth="1"/>
    <col min="14598" max="14598" width="9.140625" style="19" customWidth="1"/>
    <col min="14599" max="14599" width="13.140625" style="19" customWidth="1"/>
    <col min="14600" max="14600" width="6.140625" style="19" customWidth="1"/>
    <col min="14601" max="14601" width="6.7109375" style="19" customWidth="1"/>
    <col min="14602" max="14602" width="10.5703125" style="19" customWidth="1"/>
    <col min="14603" max="14603" width="16.85546875" style="19" customWidth="1"/>
    <col min="14604" max="14604" width="9.140625" style="19"/>
    <col min="14605" max="14605" width="25.28515625" style="19" customWidth="1"/>
    <col min="14606" max="14606" width="9.140625" style="19"/>
    <col min="14607" max="14607" width="10.28515625" style="19" customWidth="1"/>
    <col min="14608" max="14848" width="9.140625" style="19"/>
    <col min="14849" max="14849" width="4" style="19" customWidth="1"/>
    <col min="14850" max="14850" width="33.42578125" style="19" customWidth="1"/>
    <col min="14851" max="14851" width="12.7109375" style="19" customWidth="1"/>
    <col min="14852" max="14852" width="28.28515625" style="19" customWidth="1"/>
    <col min="14853" max="14853" width="8.28515625" style="19" customWidth="1"/>
    <col min="14854" max="14854" width="9.140625" style="19" customWidth="1"/>
    <col min="14855" max="14855" width="13.140625" style="19" customWidth="1"/>
    <col min="14856" max="14856" width="6.140625" style="19" customWidth="1"/>
    <col min="14857" max="14857" width="6.7109375" style="19" customWidth="1"/>
    <col min="14858" max="14858" width="10.5703125" style="19" customWidth="1"/>
    <col min="14859" max="14859" width="16.85546875" style="19" customWidth="1"/>
    <col min="14860" max="14860" width="9.140625" style="19"/>
    <col min="14861" max="14861" width="25.28515625" style="19" customWidth="1"/>
    <col min="14862" max="14862" width="9.140625" style="19"/>
    <col min="14863" max="14863" width="10.28515625" style="19" customWidth="1"/>
    <col min="14864" max="15104" width="9.140625" style="19"/>
    <col min="15105" max="15105" width="4" style="19" customWidth="1"/>
    <col min="15106" max="15106" width="33.42578125" style="19" customWidth="1"/>
    <col min="15107" max="15107" width="12.7109375" style="19" customWidth="1"/>
    <col min="15108" max="15108" width="28.28515625" style="19" customWidth="1"/>
    <col min="15109" max="15109" width="8.28515625" style="19" customWidth="1"/>
    <col min="15110" max="15110" width="9.140625" style="19" customWidth="1"/>
    <col min="15111" max="15111" width="13.140625" style="19" customWidth="1"/>
    <col min="15112" max="15112" width="6.140625" style="19" customWidth="1"/>
    <col min="15113" max="15113" width="6.7109375" style="19" customWidth="1"/>
    <col min="15114" max="15114" width="10.5703125" style="19" customWidth="1"/>
    <col min="15115" max="15115" width="16.85546875" style="19" customWidth="1"/>
    <col min="15116" max="15116" width="9.140625" style="19"/>
    <col min="15117" max="15117" width="25.28515625" style="19" customWidth="1"/>
    <col min="15118" max="15118" width="9.140625" style="19"/>
    <col min="15119" max="15119" width="10.28515625" style="19" customWidth="1"/>
    <col min="15120" max="15360" width="9.140625" style="19"/>
    <col min="15361" max="15361" width="4" style="19" customWidth="1"/>
    <col min="15362" max="15362" width="33.42578125" style="19" customWidth="1"/>
    <col min="15363" max="15363" width="12.7109375" style="19" customWidth="1"/>
    <col min="15364" max="15364" width="28.28515625" style="19" customWidth="1"/>
    <col min="15365" max="15365" width="8.28515625" style="19" customWidth="1"/>
    <col min="15366" max="15366" width="9.140625" style="19" customWidth="1"/>
    <col min="15367" max="15367" width="13.140625" style="19" customWidth="1"/>
    <col min="15368" max="15368" width="6.140625" style="19" customWidth="1"/>
    <col min="15369" max="15369" width="6.7109375" style="19" customWidth="1"/>
    <col min="15370" max="15370" width="10.5703125" style="19" customWidth="1"/>
    <col min="15371" max="15371" width="16.85546875" style="19" customWidth="1"/>
    <col min="15372" max="15372" width="9.140625" style="19"/>
    <col min="15373" max="15373" width="25.28515625" style="19" customWidth="1"/>
    <col min="15374" max="15374" width="9.140625" style="19"/>
    <col min="15375" max="15375" width="10.28515625" style="19" customWidth="1"/>
    <col min="15376" max="15616" width="9.140625" style="19"/>
    <col min="15617" max="15617" width="4" style="19" customWidth="1"/>
    <col min="15618" max="15618" width="33.42578125" style="19" customWidth="1"/>
    <col min="15619" max="15619" width="12.7109375" style="19" customWidth="1"/>
    <col min="15620" max="15620" width="28.28515625" style="19" customWidth="1"/>
    <col min="15621" max="15621" width="8.28515625" style="19" customWidth="1"/>
    <col min="15622" max="15622" width="9.140625" style="19" customWidth="1"/>
    <col min="15623" max="15623" width="13.140625" style="19" customWidth="1"/>
    <col min="15624" max="15624" width="6.140625" style="19" customWidth="1"/>
    <col min="15625" max="15625" width="6.7109375" style="19" customWidth="1"/>
    <col min="15626" max="15626" width="10.5703125" style="19" customWidth="1"/>
    <col min="15627" max="15627" width="16.85546875" style="19" customWidth="1"/>
    <col min="15628" max="15628" width="9.140625" style="19"/>
    <col min="15629" max="15629" width="25.28515625" style="19" customWidth="1"/>
    <col min="15630" max="15630" width="9.140625" style="19"/>
    <col min="15631" max="15631" width="10.28515625" style="19" customWidth="1"/>
    <col min="15632" max="15872" width="9.140625" style="19"/>
    <col min="15873" max="15873" width="4" style="19" customWidth="1"/>
    <col min="15874" max="15874" width="33.42578125" style="19" customWidth="1"/>
    <col min="15875" max="15875" width="12.7109375" style="19" customWidth="1"/>
    <col min="15876" max="15876" width="28.28515625" style="19" customWidth="1"/>
    <col min="15877" max="15877" width="8.28515625" style="19" customWidth="1"/>
    <col min="15878" max="15878" width="9.140625" style="19" customWidth="1"/>
    <col min="15879" max="15879" width="13.140625" style="19" customWidth="1"/>
    <col min="15880" max="15880" width="6.140625" style="19" customWidth="1"/>
    <col min="15881" max="15881" width="6.7109375" style="19" customWidth="1"/>
    <col min="15882" max="15882" width="10.5703125" style="19" customWidth="1"/>
    <col min="15883" max="15883" width="16.85546875" style="19" customWidth="1"/>
    <col min="15884" max="15884" width="9.140625" style="19"/>
    <col min="15885" max="15885" width="25.28515625" style="19" customWidth="1"/>
    <col min="15886" max="15886" width="9.140625" style="19"/>
    <col min="15887" max="15887" width="10.28515625" style="19" customWidth="1"/>
    <col min="15888" max="16128" width="9.140625" style="19"/>
    <col min="16129" max="16129" width="4" style="19" customWidth="1"/>
    <col min="16130" max="16130" width="33.42578125" style="19" customWidth="1"/>
    <col min="16131" max="16131" width="12.7109375" style="19" customWidth="1"/>
    <col min="16132" max="16132" width="28.28515625" style="19" customWidth="1"/>
    <col min="16133" max="16133" width="8.28515625" style="19" customWidth="1"/>
    <col min="16134" max="16134" width="9.140625" style="19" customWidth="1"/>
    <col min="16135" max="16135" width="13.140625" style="19" customWidth="1"/>
    <col min="16136" max="16136" width="6.140625" style="19" customWidth="1"/>
    <col min="16137" max="16137" width="6.7109375" style="19" customWidth="1"/>
    <col min="16138" max="16138" width="10.5703125" style="19" customWidth="1"/>
    <col min="16139" max="16139" width="16.85546875" style="19" customWidth="1"/>
    <col min="16140" max="16140" width="9.140625" style="19"/>
    <col min="16141" max="16141" width="25.28515625" style="19" customWidth="1"/>
    <col min="16142" max="16142" width="9.140625" style="19"/>
    <col min="16143" max="16143" width="10.28515625" style="19" customWidth="1"/>
    <col min="16144" max="16384" width="9.140625" style="19"/>
  </cols>
  <sheetData>
    <row r="1" spans="1:10" ht="23.25">
      <c r="A1" s="84" t="s">
        <v>404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30">
      <c r="A2" s="85" t="s">
        <v>405</v>
      </c>
      <c r="B2" s="76" t="s">
        <v>406</v>
      </c>
      <c r="C2" s="85" t="s">
        <v>407</v>
      </c>
      <c r="D2" s="78" t="s">
        <v>408</v>
      </c>
      <c r="E2" s="85" t="s">
        <v>409</v>
      </c>
      <c r="F2" s="77" t="s">
        <v>410</v>
      </c>
      <c r="G2" s="86" t="s">
        <v>411</v>
      </c>
      <c r="H2" s="76" t="s">
        <v>412</v>
      </c>
      <c r="I2" s="76" t="s">
        <v>413</v>
      </c>
      <c r="J2" s="87" t="s">
        <v>414</v>
      </c>
    </row>
    <row r="3" spans="1:10" ht="15">
      <c r="A3" s="40">
        <v>1</v>
      </c>
      <c r="B3" s="37" t="s">
        <v>415</v>
      </c>
      <c r="C3" s="40">
        <v>1001</v>
      </c>
      <c r="D3" s="37"/>
      <c r="E3" s="40" t="s">
        <v>241</v>
      </c>
      <c r="F3" s="37">
        <v>114592</v>
      </c>
      <c r="G3" s="88">
        <v>39468</v>
      </c>
      <c r="H3" s="80">
        <v>1000</v>
      </c>
      <c r="I3" s="80">
        <v>0.38</v>
      </c>
      <c r="J3" s="89">
        <v>380</v>
      </c>
    </row>
    <row r="4" spans="1:10" ht="15">
      <c r="A4" s="40">
        <v>2</v>
      </c>
      <c r="B4" s="37" t="s">
        <v>416</v>
      </c>
      <c r="C4" s="40">
        <v>1005</v>
      </c>
      <c r="D4" s="37"/>
      <c r="E4" s="40" t="s">
        <v>241</v>
      </c>
      <c r="F4" s="37">
        <v>114731</v>
      </c>
      <c r="G4" s="88">
        <v>39469</v>
      </c>
      <c r="H4" s="80">
        <v>500</v>
      </c>
      <c r="I4" s="80">
        <v>0.24</v>
      </c>
      <c r="J4" s="89">
        <v>120</v>
      </c>
    </row>
    <row r="5" spans="1:10" ht="15">
      <c r="A5" s="40">
        <v>3</v>
      </c>
      <c r="B5" s="37" t="s">
        <v>417</v>
      </c>
      <c r="C5" s="40">
        <v>1006</v>
      </c>
      <c r="D5" s="37"/>
      <c r="E5" s="40" t="s">
        <v>241</v>
      </c>
      <c r="F5" s="37">
        <v>114741</v>
      </c>
      <c r="G5" s="88">
        <v>39469</v>
      </c>
      <c r="H5" s="80">
        <v>1000</v>
      </c>
      <c r="I5" s="80">
        <f>35/1000</f>
        <v>3.5000000000000003E-2</v>
      </c>
      <c r="J5" s="89">
        <v>35</v>
      </c>
    </row>
    <row r="6" spans="1:10" ht="15">
      <c r="A6" s="40">
        <v>4</v>
      </c>
      <c r="B6" s="37" t="s">
        <v>357</v>
      </c>
      <c r="C6" s="40">
        <v>1027</v>
      </c>
      <c r="D6" s="37" t="s">
        <v>323</v>
      </c>
      <c r="E6" s="90" t="s">
        <v>77</v>
      </c>
      <c r="F6" s="37">
        <v>100973</v>
      </c>
      <c r="G6" s="88">
        <v>39470</v>
      </c>
      <c r="H6" s="80">
        <v>5</v>
      </c>
      <c r="I6" s="80">
        <v>12</v>
      </c>
      <c r="J6" s="89">
        <v>60</v>
      </c>
    </row>
    <row r="7" spans="1:10" ht="15">
      <c r="A7" s="40">
        <v>5</v>
      </c>
      <c r="B7" s="37" t="s">
        <v>379</v>
      </c>
      <c r="C7" s="40">
        <v>1045</v>
      </c>
      <c r="D7" s="37" t="s">
        <v>85</v>
      </c>
      <c r="E7" s="90" t="s">
        <v>84</v>
      </c>
      <c r="F7" s="37">
        <v>17208</v>
      </c>
      <c r="G7" s="88">
        <v>39475</v>
      </c>
      <c r="H7" s="80">
        <v>400</v>
      </c>
      <c r="I7" s="80">
        <f>J7/H7</f>
        <v>0.75</v>
      </c>
      <c r="J7" s="89">
        <v>300</v>
      </c>
    </row>
    <row r="8" spans="1:10" ht="15">
      <c r="A8" s="40">
        <v>6</v>
      </c>
      <c r="B8" s="37" t="s">
        <v>357</v>
      </c>
      <c r="C8" s="40">
        <v>1027</v>
      </c>
      <c r="D8" s="37" t="s">
        <v>323</v>
      </c>
      <c r="E8" s="90" t="s">
        <v>77</v>
      </c>
      <c r="F8" s="37">
        <v>101992</v>
      </c>
      <c r="G8" s="88">
        <v>39484</v>
      </c>
      <c r="H8" s="80">
        <v>5</v>
      </c>
      <c r="I8" s="80">
        <v>12</v>
      </c>
      <c r="J8" s="89">
        <v>60</v>
      </c>
    </row>
    <row r="9" spans="1:10" ht="15">
      <c r="A9" s="40">
        <v>7</v>
      </c>
      <c r="B9" s="37" t="s">
        <v>357</v>
      </c>
      <c r="C9" s="40">
        <v>1027</v>
      </c>
      <c r="D9" s="37" t="s">
        <v>323</v>
      </c>
      <c r="E9" s="40" t="s">
        <v>77</v>
      </c>
      <c r="F9" s="37">
        <v>102205</v>
      </c>
      <c r="G9" s="88">
        <v>39490</v>
      </c>
      <c r="H9" s="80">
        <v>10</v>
      </c>
      <c r="I9" s="80">
        <v>12</v>
      </c>
      <c r="J9" s="89">
        <v>120</v>
      </c>
    </row>
    <row r="10" spans="1:10" ht="15">
      <c r="A10" s="40">
        <v>8</v>
      </c>
      <c r="B10" s="37" t="s">
        <v>418</v>
      </c>
      <c r="C10" s="40">
        <v>1009</v>
      </c>
      <c r="D10" s="37" t="s">
        <v>323</v>
      </c>
      <c r="E10" s="40" t="s">
        <v>77</v>
      </c>
      <c r="F10" s="37">
        <v>102205</v>
      </c>
      <c r="G10" s="88">
        <v>39490</v>
      </c>
      <c r="H10" s="80">
        <v>24</v>
      </c>
      <c r="I10" s="80">
        <v>0.5</v>
      </c>
      <c r="J10" s="89">
        <v>12</v>
      </c>
    </row>
    <row r="11" spans="1:10" ht="15">
      <c r="A11" s="40">
        <v>9</v>
      </c>
      <c r="B11" s="37" t="s">
        <v>419</v>
      </c>
      <c r="C11" s="40">
        <v>1008</v>
      </c>
      <c r="D11" s="37" t="s">
        <v>323</v>
      </c>
      <c r="E11" s="40" t="s">
        <v>77</v>
      </c>
      <c r="F11" s="37">
        <v>102205</v>
      </c>
      <c r="G11" s="88">
        <v>39490</v>
      </c>
      <c r="H11" s="80">
        <v>1</v>
      </c>
      <c r="I11" s="80">
        <v>0.57999999999999996</v>
      </c>
      <c r="J11" s="89">
        <v>7</v>
      </c>
    </row>
    <row r="12" spans="1:10" ht="15">
      <c r="A12" s="40">
        <v>10</v>
      </c>
      <c r="B12" s="37" t="s">
        <v>420</v>
      </c>
      <c r="C12" s="40">
        <v>1015</v>
      </c>
      <c r="D12" s="37" t="s">
        <v>323</v>
      </c>
      <c r="E12" s="40" t="s">
        <v>77</v>
      </c>
      <c r="F12" s="37">
        <v>102205</v>
      </c>
      <c r="G12" s="88">
        <v>39490</v>
      </c>
      <c r="H12" s="80">
        <v>1</v>
      </c>
      <c r="I12" s="80">
        <v>2.5</v>
      </c>
      <c r="J12" s="89">
        <v>2.5</v>
      </c>
    </row>
    <row r="13" spans="1:10" ht="15">
      <c r="A13" s="40" t="s">
        <v>421</v>
      </c>
      <c r="B13" s="37" t="s">
        <v>422</v>
      </c>
      <c r="C13" s="40">
        <v>1018</v>
      </c>
      <c r="D13" s="37" t="s">
        <v>323</v>
      </c>
      <c r="E13" s="40" t="s">
        <v>77</v>
      </c>
      <c r="F13" s="37">
        <v>102205</v>
      </c>
      <c r="G13" s="88">
        <v>39490</v>
      </c>
      <c r="H13" s="80">
        <v>1</v>
      </c>
      <c r="I13" s="80">
        <v>3</v>
      </c>
      <c r="J13" s="89">
        <v>3</v>
      </c>
    </row>
    <row r="14" spans="1:10" ht="15">
      <c r="A14" s="40">
        <v>12</v>
      </c>
      <c r="B14" s="91" t="s">
        <v>423</v>
      </c>
      <c r="C14" s="40">
        <v>1017</v>
      </c>
      <c r="D14" s="37" t="s">
        <v>323</v>
      </c>
      <c r="E14" s="40" t="s">
        <v>77</v>
      </c>
      <c r="F14" s="37">
        <v>102205</v>
      </c>
      <c r="G14" s="88">
        <v>39490</v>
      </c>
      <c r="H14" s="80">
        <v>1</v>
      </c>
      <c r="I14" s="80">
        <v>2</v>
      </c>
      <c r="J14" s="89">
        <v>2</v>
      </c>
    </row>
    <row r="15" spans="1:10" ht="15">
      <c r="A15" s="40">
        <v>13</v>
      </c>
      <c r="B15" s="37" t="s">
        <v>424</v>
      </c>
      <c r="C15" s="40">
        <v>1059</v>
      </c>
      <c r="D15" s="37" t="s">
        <v>396</v>
      </c>
      <c r="E15" s="40"/>
      <c r="F15" s="37">
        <v>121</v>
      </c>
      <c r="G15" s="88">
        <v>39494</v>
      </c>
      <c r="H15" s="80">
        <v>12</v>
      </c>
      <c r="I15" s="80">
        <v>4.5</v>
      </c>
      <c r="J15" s="89">
        <v>54</v>
      </c>
    </row>
    <row r="16" spans="1:10" ht="15">
      <c r="A16" s="40">
        <v>14</v>
      </c>
      <c r="B16" s="37" t="s">
        <v>425</v>
      </c>
      <c r="C16" s="40"/>
      <c r="D16" s="37" t="s">
        <v>396</v>
      </c>
      <c r="E16" s="40"/>
      <c r="F16" s="37">
        <v>121</v>
      </c>
      <c r="G16" s="88">
        <v>39494</v>
      </c>
      <c r="H16" s="80">
        <v>1</v>
      </c>
      <c r="I16" s="80">
        <v>2</v>
      </c>
      <c r="J16" s="89">
        <v>2</v>
      </c>
    </row>
    <row r="17" spans="1:13" ht="15">
      <c r="A17" s="40">
        <v>15</v>
      </c>
      <c r="B17" s="37" t="s">
        <v>426</v>
      </c>
      <c r="C17" s="40"/>
      <c r="D17" s="37" t="s">
        <v>396</v>
      </c>
      <c r="E17" s="40"/>
      <c r="F17" s="37">
        <v>121</v>
      </c>
      <c r="G17" s="88">
        <v>39494</v>
      </c>
      <c r="H17" s="80">
        <v>1</v>
      </c>
      <c r="I17" s="80">
        <v>5</v>
      </c>
      <c r="J17" s="89">
        <v>5</v>
      </c>
    </row>
    <row r="18" spans="1:13" ht="15">
      <c r="A18" s="40">
        <v>16</v>
      </c>
      <c r="B18" s="37" t="s">
        <v>427</v>
      </c>
      <c r="C18" s="40"/>
      <c r="D18" s="37" t="s">
        <v>323</v>
      </c>
      <c r="E18" s="40" t="s">
        <v>77</v>
      </c>
      <c r="F18" s="37">
        <v>102334</v>
      </c>
      <c r="G18" s="88">
        <v>39494</v>
      </c>
      <c r="H18" s="80">
        <v>1</v>
      </c>
      <c r="I18" s="80">
        <v>120</v>
      </c>
      <c r="J18" s="89">
        <v>120</v>
      </c>
    </row>
    <row r="19" spans="1:13" ht="15">
      <c r="A19" s="40">
        <v>17</v>
      </c>
      <c r="B19" s="37" t="s">
        <v>428</v>
      </c>
      <c r="C19" s="40"/>
      <c r="D19" s="37" t="s">
        <v>323</v>
      </c>
      <c r="E19" s="40" t="s">
        <v>77</v>
      </c>
      <c r="F19" s="37">
        <v>102334</v>
      </c>
      <c r="G19" s="88">
        <v>39494</v>
      </c>
      <c r="H19" s="80">
        <v>1</v>
      </c>
      <c r="I19" s="80">
        <v>120</v>
      </c>
      <c r="J19" s="89">
        <v>120</v>
      </c>
    </row>
    <row r="20" spans="1:13" ht="15">
      <c r="A20" s="40">
        <v>18</v>
      </c>
      <c r="B20" s="37" t="s">
        <v>429</v>
      </c>
      <c r="C20" s="40"/>
      <c r="D20" s="37" t="s">
        <v>323</v>
      </c>
      <c r="E20" s="40" t="s">
        <v>77</v>
      </c>
      <c r="F20" s="37">
        <v>102334</v>
      </c>
      <c r="G20" s="88">
        <v>39494</v>
      </c>
      <c r="H20" s="80">
        <v>1</v>
      </c>
      <c r="I20" s="80">
        <v>120</v>
      </c>
      <c r="J20" s="89">
        <v>120</v>
      </c>
    </row>
    <row r="21" spans="1:13" ht="15">
      <c r="A21" s="40">
        <v>19</v>
      </c>
      <c r="B21" s="37" t="s">
        <v>430</v>
      </c>
      <c r="C21" s="40"/>
      <c r="D21" s="37" t="s">
        <v>323</v>
      </c>
      <c r="E21" s="40" t="s">
        <v>77</v>
      </c>
      <c r="F21" s="37">
        <v>102334</v>
      </c>
      <c r="G21" s="88">
        <v>39494</v>
      </c>
      <c r="H21" s="80">
        <v>1</v>
      </c>
      <c r="I21" s="80">
        <v>115</v>
      </c>
      <c r="J21" s="89">
        <v>115</v>
      </c>
    </row>
    <row r="22" spans="1:13" ht="15">
      <c r="A22" s="40">
        <v>20</v>
      </c>
      <c r="B22" s="91" t="s">
        <v>344</v>
      </c>
      <c r="C22" s="40">
        <v>1016</v>
      </c>
      <c r="D22" s="37" t="s">
        <v>323</v>
      </c>
      <c r="E22" s="40" t="s">
        <v>77</v>
      </c>
      <c r="F22" s="37">
        <v>102334</v>
      </c>
      <c r="G22" s="88">
        <v>39494</v>
      </c>
      <c r="H22" s="80">
        <v>7</v>
      </c>
      <c r="I22" s="80">
        <v>2</v>
      </c>
      <c r="J22" s="89">
        <v>14</v>
      </c>
    </row>
    <row r="23" spans="1:13" ht="15">
      <c r="A23" s="40">
        <v>21</v>
      </c>
      <c r="B23" s="37" t="s">
        <v>375</v>
      </c>
      <c r="C23" s="40">
        <v>1041</v>
      </c>
      <c r="D23" s="37" t="s">
        <v>275</v>
      </c>
      <c r="E23" s="46" t="s">
        <v>274</v>
      </c>
      <c r="F23" s="37">
        <v>1005</v>
      </c>
      <c r="G23" s="88">
        <v>39483</v>
      </c>
      <c r="H23" s="80">
        <v>2000</v>
      </c>
      <c r="I23" s="80">
        <v>1.05</v>
      </c>
      <c r="J23" s="89">
        <v>2100</v>
      </c>
    </row>
    <row r="24" spans="1:13" ht="15">
      <c r="A24" s="40">
        <v>22</v>
      </c>
      <c r="B24" s="37" t="s">
        <v>431</v>
      </c>
      <c r="C24" s="40">
        <v>1042</v>
      </c>
      <c r="D24" s="37" t="s">
        <v>275</v>
      </c>
      <c r="E24" s="46" t="s">
        <v>274</v>
      </c>
      <c r="F24" s="37">
        <v>1005</v>
      </c>
      <c r="G24" s="88">
        <v>39483</v>
      </c>
      <c r="H24" s="80">
        <v>10000</v>
      </c>
      <c r="I24" s="80">
        <v>0.09</v>
      </c>
      <c r="J24" s="89">
        <v>900</v>
      </c>
    </row>
    <row r="25" spans="1:13" ht="15">
      <c r="A25" s="46">
        <v>23</v>
      </c>
      <c r="B25" s="69" t="s">
        <v>432</v>
      </c>
      <c r="C25" s="46"/>
      <c r="D25" s="69" t="s">
        <v>281</v>
      </c>
      <c r="E25" s="46" t="s">
        <v>280</v>
      </c>
      <c r="F25" s="69">
        <v>51</v>
      </c>
      <c r="G25" s="88">
        <v>39498</v>
      </c>
      <c r="H25" s="92">
        <v>2</v>
      </c>
      <c r="I25" s="92">
        <f>235-23.3355</f>
        <v>211.6645</v>
      </c>
      <c r="J25" s="93">
        <f>I25*2</f>
        <v>423.32900000000001</v>
      </c>
      <c r="K25" s="94" t="s">
        <v>433</v>
      </c>
    </row>
    <row r="26" spans="1:13" ht="15">
      <c r="A26" s="40">
        <v>24</v>
      </c>
      <c r="B26" s="37" t="s">
        <v>434</v>
      </c>
      <c r="C26" s="40"/>
      <c r="D26" s="37" t="s">
        <v>281</v>
      </c>
      <c r="E26" s="40" t="s">
        <v>280</v>
      </c>
      <c r="F26" s="37">
        <v>51</v>
      </c>
      <c r="G26" s="88">
        <v>39498</v>
      </c>
      <c r="H26" s="80">
        <v>12</v>
      </c>
      <c r="I26" s="80">
        <f>13/12-13/12*9.93%</f>
        <v>0.97575833333333328</v>
      </c>
      <c r="J26" s="95">
        <f>H26*I26</f>
        <v>11.709099999999999</v>
      </c>
      <c r="K26" s="94" t="s">
        <v>433</v>
      </c>
    </row>
    <row r="27" spans="1:13" ht="15">
      <c r="A27" s="40">
        <v>25</v>
      </c>
      <c r="B27" s="37" t="s">
        <v>435</v>
      </c>
      <c r="C27" s="40"/>
      <c r="D27" s="37" t="s">
        <v>281</v>
      </c>
      <c r="E27" s="40" t="s">
        <v>280</v>
      </c>
      <c r="F27" s="37">
        <v>51</v>
      </c>
      <c r="G27" s="88">
        <v>39498</v>
      </c>
      <c r="H27" s="80">
        <v>12</v>
      </c>
      <c r="I27" s="80">
        <f>8/12-8/12*9.93%</f>
        <v>0.60046666666666659</v>
      </c>
      <c r="J27" s="89">
        <f>I27*H27</f>
        <v>7.2055999999999987</v>
      </c>
      <c r="K27" s="94" t="s">
        <v>433</v>
      </c>
    </row>
    <row r="28" spans="1:13" ht="15">
      <c r="A28" s="46">
        <v>26</v>
      </c>
      <c r="B28" s="69" t="s">
        <v>436</v>
      </c>
      <c r="C28" s="46"/>
      <c r="D28" s="69" t="s">
        <v>281</v>
      </c>
      <c r="E28" s="46" t="s">
        <v>280</v>
      </c>
      <c r="F28" s="69">
        <v>51</v>
      </c>
      <c r="G28" s="88">
        <v>39498</v>
      </c>
      <c r="H28" s="92">
        <v>24</v>
      </c>
      <c r="I28" s="92">
        <f>35/12-35/12*9.93%</f>
        <v>2.6270416666666665</v>
      </c>
      <c r="J28" s="93">
        <f>H28*I28</f>
        <v>63.048999999999992</v>
      </c>
      <c r="K28" s="94" t="s">
        <v>433</v>
      </c>
      <c r="M28" s="95"/>
    </row>
    <row r="29" spans="1:13" ht="15">
      <c r="A29" s="46">
        <v>27</v>
      </c>
      <c r="B29" s="69" t="s">
        <v>437</v>
      </c>
      <c r="C29" s="46"/>
      <c r="D29" s="69" t="s">
        <v>281</v>
      </c>
      <c r="E29" s="46" t="s">
        <v>280</v>
      </c>
      <c r="F29" s="69">
        <v>51</v>
      </c>
      <c r="G29" s="88">
        <v>39498</v>
      </c>
      <c r="H29" s="92">
        <v>48</v>
      </c>
      <c r="I29" s="92">
        <f>48/12-48/12*9.93%</f>
        <v>3.6028000000000002</v>
      </c>
      <c r="J29" s="93">
        <f>H29*I29</f>
        <v>172.93440000000001</v>
      </c>
      <c r="K29" s="94" t="s">
        <v>433</v>
      </c>
    </row>
    <row r="30" spans="1:13" ht="15">
      <c r="A30" s="46">
        <v>28</v>
      </c>
      <c r="B30" s="69" t="s">
        <v>438</v>
      </c>
      <c r="C30" s="46">
        <v>1010</v>
      </c>
      <c r="D30" s="69" t="s">
        <v>281</v>
      </c>
      <c r="E30" s="46" t="s">
        <v>280</v>
      </c>
      <c r="F30" s="69">
        <v>51</v>
      </c>
      <c r="G30" s="88">
        <v>39498</v>
      </c>
      <c r="H30" s="92">
        <v>12</v>
      </c>
      <c r="I30" s="92">
        <f>33/12-33/12*9.93%</f>
        <v>2.476925</v>
      </c>
      <c r="J30" s="93">
        <f>I30*H30</f>
        <v>29.723100000000002</v>
      </c>
      <c r="K30" s="94" t="s">
        <v>433</v>
      </c>
      <c r="L30" s="19" t="s">
        <v>439</v>
      </c>
    </row>
    <row r="31" spans="1:13" ht="15">
      <c r="A31" s="46">
        <v>29</v>
      </c>
      <c r="B31" s="69" t="s">
        <v>440</v>
      </c>
      <c r="C31" s="46"/>
      <c r="D31" s="69" t="s">
        <v>281</v>
      </c>
      <c r="E31" s="46" t="s">
        <v>280</v>
      </c>
      <c r="F31" s="69">
        <v>51</v>
      </c>
      <c r="G31" s="88">
        <v>39498</v>
      </c>
      <c r="H31" s="92">
        <f>20*12</f>
        <v>240</v>
      </c>
      <c r="I31" s="92">
        <f>3/12-3/12*9.93%</f>
        <v>0.22517500000000001</v>
      </c>
      <c r="J31" s="93">
        <f>H31*I31</f>
        <v>54.042000000000002</v>
      </c>
      <c r="K31" s="94" t="s">
        <v>433</v>
      </c>
    </row>
    <row r="32" spans="1:13" ht="15">
      <c r="A32" s="46">
        <v>30</v>
      </c>
      <c r="B32" s="69" t="s">
        <v>441</v>
      </c>
      <c r="C32" s="46"/>
      <c r="D32" s="69" t="s">
        <v>281</v>
      </c>
      <c r="E32" s="46" t="s">
        <v>280</v>
      </c>
      <c r="F32" s="69">
        <v>51</v>
      </c>
      <c r="G32" s="88">
        <v>39498</v>
      </c>
      <c r="H32" s="92">
        <v>50</v>
      </c>
      <c r="I32" s="92">
        <f>12/10-12/10*9.93%</f>
        <v>1.08084</v>
      </c>
      <c r="J32" s="93">
        <f>I32*H32</f>
        <v>54.042000000000002</v>
      </c>
      <c r="K32" s="94" t="s">
        <v>433</v>
      </c>
    </row>
    <row r="33" spans="1:13" ht="15">
      <c r="A33" s="46">
        <v>31</v>
      </c>
      <c r="B33" s="69" t="s">
        <v>442</v>
      </c>
      <c r="C33" s="46"/>
      <c r="D33" s="69" t="s">
        <v>281</v>
      </c>
      <c r="E33" s="46" t="s">
        <v>280</v>
      </c>
      <c r="F33" s="69">
        <v>83</v>
      </c>
      <c r="G33" s="88">
        <v>39498</v>
      </c>
      <c r="H33" s="92">
        <v>50</v>
      </c>
      <c r="I33" s="92">
        <f>3/1-3/1*5.17%</f>
        <v>2.8449</v>
      </c>
      <c r="J33" s="93">
        <f>H33*I33</f>
        <v>142.245</v>
      </c>
      <c r="K33" s="94" t="s">
        <v>443</v>
      </c>
    </row>
    <row r="34" spans="1:13" ht="15">
      <c r="A34" s="46">
        <v>32</v>
      </c>
      <c r="B34" s="69" t="s">
        <v>444</v>
      </c>
      <c r="C34" s="46"/>
      <c r="D34" s="69" t="s">
        <v>281</v>
      </c>
      <c r="E34" s="46" t="s">
        <v>280</v>
      </c>
      <c r="F34" s="69">
        <v>83</v>
      </c>
      <c r="G34" s="88">
        <v>39498</v>
      </c>
      <c r="H34" s="92">
        <v>10</v>
      </c>
      <c r="I34" s="92">
        <f>14/1-14/1*5.17%</f>
        <v>13.276199999999999</v>
      </c>
      <c r="J34" s="93">
        <f>I34*H34</f>
        <v>132.762</v>
      </c>
      <c r="K34" s="94" t="s">
        <v>443</v>
      </c>
    </row>
    <row r="35" spans="1:13" ht="15">
      <c r="A35" s="40">
        <v>33</v>
      </c>
      <c r="B35" s="37" t="s">
        <v>445</v>
      </c>
      <c r="C35" s="40">
        <v>1001</v>
      </c>
      <c r="D35" s="37"/>
      <c r="E35" s="40" t="s">
        <v>241</v>
      </c>
      <c r="F35" s="37">
        <v>119819</v>
      </c>
      <c r="G35" s="88">
        <v>39502</v>
      </c>
      <c r="H35" s="80">
        <v>1000</v>
      </c>
      <c r="I35" s="80">
        <v>0.38</v>
      </c>
      <c r="J35" s="89">
        <f t="shared" ref="J35:J45" si="0">H35*I35</f>
        <v>380</v>
      </c>
    </row>
    <row r="36" spans="1:13" ht="15">
      <c r="A36" s="40">
        <v>34</v>
      </c>
      <c r="B36" s="37" t="s">
        <v>417</v>
      </c>
      <c r="C36" s="40">
        <v>1006</v>
      </c>
      <c r="D36" s="37"/>
      <c r="E36" s="40" t="s">
        <v>241</v>
      </c>
      <c r="F36" s="37">
        <v>119819</v>
      </c>
      <c r="G36" s="88">
        <v>39502</v>
      </c>
      <c r="H36" s="80">
        <v>1000</v>
      </c>
      <c r="I36" s="80">
        <v>3.3000000000000002E-2</v>
      </c>
      <c r="J36" s="89">
        <f t="shared" si="0"/>
        <v>33</v>
      </c>
      <c r="L36" s="96"/>
    </row>
    <row r="37" spans="1:13" ht="15">
      <c r="A37" s="40">
        <v>35</v>
      </c>
      <c r="B37" s="37" t="s">
        <v>416</v>
      </c>
      <c r="C37" s="40">
        <v>1005</v>
      </c>
      <c r="D37" s="37"/>
      <c r="E37" s="40" t="s">
        <v>241</v>
      </c>
      <c r="F37" s="37">
        <v>119819</v>
      </c>
      <c r="G37" s="88">
        <v>39502</v>
      </c>
      <c r="H37" s="80">
        <v>500</v>
      </c>
      <c r="I37" s="80">
        <v>0.23</v>
      </c>
      <c r="J37" s="89">
        <f t="shared" si="0"/>
        <v>115</v>
      </c>
    </row>
    <row r="38" spans="1:13" s="96" customFormat="1" ht="15">
      <c r="A38" s="46">
        <v>36</v>
      </c>
      <c r="B38" s="69" t="s">
        <v>437</v>
      </c>
      <c r="C38" s="46">
        <v>1010</v>
      </c>
      <c r="D38" s="69" t="s">
        <v>281</v>
      </c>
      <c r="E38" s="46" t="s">
        <v>280</v>
      </c>
      <c r="F38" s="69">
        <v>27</v>
      </c>
      <c r="G38" s="88">
        <v>39509</v>
      </c>
      <c r="H38" s="92">
        <f>12*4</f>
        <v>48</v>
      </c>
      <c r="I38" s="92">
        <v>3.8</v>
      </c>
      <c r="J38" s="93">
        <f t="shared" si="0"/>
        <v>182.39999999999998</v>
      </c>
      <c r="K38" s="97" t="s">
        <v>446</v>
      </c>
      <c r="M38" s="98"/>
    </row>
    <row r="39" spans="1:13" s="96" customFormat="1" ht="15">
      <c r="A39" s="46">
        <v>37</v>
      </c>
      <c r="B39" s="69" t="s">
        <v>442</v>
      </c>
      <c r="C39" s="46"/>
      <c r="D39" s="69" t="s">
        <v>281</v>
      </c>
      <c r="E39" s="46" t="s">
        <v>280</v>
      </c>
      <c r="F39" s="69">
        <v>27</v>
      </c>
      <c r="G39" s="88">
        <v>39509</v>
      </c>
      <c r="H39" s="92">
        <v>25</v>
      </c>
      <c r="I39" s="92">
        <v>2.85</v>
      </c>
      <c r="J39" s="93">
        <f t="shared" si="0"/>
        <v>71.25</v>
      </c>
      <c r="K39" s="97" t="s">
        <v>446</v>
      </c>
    </row>
    <row r="40" spans="1:13" s="96" customFormat="1" ht="15">
      <c r="A40" s="46">
        <v>38</v>
      </c>
      <c r="B40" s="69" t="s">
        <v>441</v>
      </c>
      <c r="C40" s="46"/>
      <c r="D40" s="69" t="s">
        <v>281</v>
      </c>
      <c r="E40" s="46" t="s">
        <v>280</v>
      </c>
      <c r="F40" s="69">
        <v>27</v>
      </c>
      <c r="G40" s="88">
        <v>39509</v>
      </c>
      <c r="H40" s="92">
        <v>50</v>
      </c>
      <c r="I40" s="92">
        <v>1.1399999999999999</v>
      </c>
      <c r="J40" s="93">
        <f t="shared" si="0"/>
        <v>56.999999999999993</v>
      </c>
      <c r="K40" s="97" t="s">
        <v>446</v>
      </c>
    </row>
    <row r="41" spans="1:13" s="96" customFormat="1" ht="15">
      <c r="A41" s="46">
        <v>39</v>
      </c>
      <c r="B41" s="69" t="s">
        <v>442</v>
      </c>
      <c r="C41" s="46"/>
      <c r="D41" s="69" t="s">
        <v>281</v>
      </c>
      <c r="E41" s="46" t="s">
        <v>280</v>
      </c>
      <c r="F41" s="69">
        <v>63</v>
      </c>
      <c r="G41" s="88">
        <v>39510</v>
      </c>
      <c r="H41" s="92">
        <v>25</v>
      </c>
      <c r="I41" s="92">
        <v>3</v>
      </c>
      <c r="J41" s="93">
        <f t="shared" si="0"/>
        <v>75</v>
      </c>
      <c r="K41" s="97" t="s">
        <v>447</v>
      </c>
    </row>
    <row r="42" spans="1:13" ht="15">
      <c r="A42" s="46">
        <v>40</v>
      </c>
      <c r="B42" s="69" t="s">
        <v>437</v>
      </c>
      <c r="C42" s="46">
        <v>1010</v>
      </c>
      <c r="D42" s="69" t="s">
        <v>323</v>
      </c>
      <c r="E42" s="46" t="s">
        <v>77</v>
      </c>
      <c r="F42" s="69">
        <v>103433</v>
      </c>
      <c r="G42" s="88">
        <v>39510</v>
      </c>
      <c r="H42" s="92">
        <v>12</v>
      </c>
      <c r="I42" s="92">
        <v>3.75</v>
      </c>
      <c r="J42" s="93">
        <f t="shared" si="0"/>
        <v>45</v>
      </c>
      <c r="M42" s="99"/>
    </row>
    <row r="43" spans="1:13" ht="15">
      <c r="A43" s="40">
        <v>41</v>
      </c>
      <c r="B43" s="37" t="s">
        <v>448</v>
      </c>
      <c r="C43" s="40">
        <v>1035</v>
      </c>
      <c r="D43" s="37" t="s">
        <v>323</v>
      </c>
      <c r="E43" s="40" t="s">
        <v>77</v>
      </c>
      <c r="F43" s="37">
        <v>103649</v>
      </c>
      <c r="G43" s="88">
        <v>39515</v>
      </c>
      <c r="H43" s="80">
        <v>1</v>
      </c>
      <c r="I43" s="80">
        <v>335</v>
      </c>
      <c r="J43" s="89">
        <f t="shared" si="0"/>
        <v>335</v>
      </c>
    </row>
    <row r="44" spans="1:13" ht="15">
      <c r="A44" s="40">
        <v>42</v>
      </c>
      <c r="B44" s="37" t="s">
        <v>449</v>
      </c>
      <c r="C44" s="40"/>
      <c r="D44" s="37"/>
      <c r="E44" s="40"/>
      <c r="F44" s="37">
        <v>12243</v>
      </c>
      <c r="G44" s="88">
        <v>39519</v>
      </c>
      <c r="H44" s="80">
        <v>4</v>
      </c>
      <c r="I44" s="80">
        <v>3</v>
      </c>
      <c r="J44" s="89">
        <f t="shared" si="0"/>
        <v>12</v>
      </c>
    </row>
    <row r="45" spans="1:13" ht="15">
      <c r="A45" s="40">
        <v>43</v>
      </c>
      <c r="B45" s="37" t="s">
        <v>451</v>
      </c>
      <c r="C45" s="40"/>
      <c r="D45" s="37"/>
      <c r="E45" s="40"/>
      <c r="F45" s="37">
        <v>12243</v>
      </c>
      <c r="G45" s="88">
        <v>39519</v>
      </c>
      <c r="H45" s="80">
        <v>3</v>
      </c>
      <c r="I45" s="80">
        <v>3</v>
      </c>
      <c r="J45" s="89">
        <f t="shared" si="0"/>
        <v>9</v>
      </c>
    </row>
    <row r="46" spans="1:13" ht="15">
      <c r="A46" s="40">
        <v>44</v>
      </c>
      <c r="B46" s="37" t="s">
        <v>452</v>
      </c>
      <c r="C46" s="40">
        <v>1053</v>
      </c>
      <c r="D46" s="37" t="s">
        <v>85</v>
      </c>
      <c r="E46" s="90" t="s">
        <v>84</v>
      </c>
      <c r="F46" s="37">
        <v>17365</v>
      </c>
      <c r="G46" s="88">
        <v>39532</v>
      </c>
      <c r="H46" s="80">
        <v>2000</v>
      </c>
      <c r="I46" s="80">
        <f>J46/H46</f>
        <v>0.375</v>
      </c>
      <c r="J46" s="89">
        <v>750</v>
      </c>
    </row>
    <row r="47" spans="1:13" ht="15">
      <c r="A47" s="40">
        <v>45</v>
      </c>
      <c r="B47" s="37" t="s">
        <v>379</v>
      </c>
      <c r="C47" s="40">
        <v>1045</v>
      </c>
      <c r="D47" s="37" t="s">
        <v>85</v>
      </c>
      <c r="E47" s="90" t="s">
        <v>84</v>
      </c>
      <c r="F47" s="37">
        <v>17488</v>
      </c>
      <c r="G47" s="88">
        <v>39523</v>
      </c>
      <c r="H47" s="80">
        <f>200*13</f>
        <v>2600</v>
      </c>
      <c r="I47" s="80">
        <f>80/200</f>
        <v>0.4</v>
      </c>
      <c r="J47" s="89">
        <f>H47*I47</f>
        <v>1040</v>
      </c>
    </row>
    <row r="48" spans="1:13" ht="15">
      <c r="A48" s="40">
        <v>46</v>
      </c>
      <c r="B48" s="37" t="s">
        <v>453</v>
      </c>
      <c r="C48" s="40">
        <v>1027</v>
      </c>
      <c r="D48" s="37" t="s">
        <v>323</v>
      </c>
      <c r="E48" s="40" t="s">
        <v>77</v>
      </c>
      <c r="F48" s="37">
        <v>104049</v>
      </c>
      <c r="G48" s="88">
        <v>39524</v>
      </c>
      <c r="H48" s="80">
        <v>10</v>
      </c>
      <c r="I48" s="80">
        <v>13</v>
      </c>
      <c r="J48" s="89">
        <v>130</v>
      </c>
    </row>
    <row r="49" spans="1:10" ht="15">
      <c r="A49" s="40">
        <v>47</v>
      </c>
      <c r="B49" s="37" t="s">
        <v>441</v>
      </c>
      <c r="C49" s="40"/>
      <c r="D49" s="37" t="s">
        <v>281</v>
      </c>
      <c r="E49" s="40" t="s">
        <v>280</v>
      </c>
      <c r="F49" s="37">
        <v>21</v>
      </c>
      <c r="G49" s="88">
        <v>39529</v>
      </c>
      <c r="H49" s="80">
        <v>5</v>
      </c>
      <c r="I49" s="80">
        <v>1.5</v>
      </c>
      <c r="J49" s="89">
        <f>H49*I49</f>
        <v>7.5</v>
      </c>
    </row>
    <row r="50" spans="1:10" ht="15">
      <c r="A50" s="40">
        <v>48</v>
      </c>
      <c r="B50" s="37" t="s">
        <v>454</v>
      </c>
      <c r="C50" s="40"/>
      <c r="D50" s="37" t="s">
        <v>281</v>
      </c>
      <c r="E50" s="40" t="s">
        <v>280</v>
      </c>
      <c r="F50" s="37">
        <v>21</v>
      </c>
      <c r="G50" s="88">
        <v>39529</v>
      </c>
      <c r="H50" s="80">
        <v>3</v>
      </c>
      <c r="I50" s="80">
        <v>2.5</v>
      </c>
      <c r="J50" s="89">
        <f>H50*I50</f>
        <v>7.5</v>
      </c>
    </row>
    <row r="51" spans="1:10" ht="15">
      <c r="A51" s="40">
        <v>49</v>
      </c>
      <c r="B51" s="37" t="s">
        <v>455</v>
      </c>
      <c r="C51" s="40">
        <v>1034</v>
      </c>
      <c r="D51" s="37" t="s">
        <v>393</v>
      </c>
      <c r="E51" s="40" t="s">
        <v>289</v>
      </c>
      <c r="F51" s="37">
        <v>3355</v>
      </c>
      <c r="G51" s="88">
        <v>39533</v>
      </c>
      <c r="H51" s="80">
        <v>2</v>
      </c>
      <c r="I51" s="80">
        <v>192</v>
      </c>
      <c r="J51" s="89">
        <v>384</v>
      </c>
    </row>
    <row r="52" spans="1:10" ht="15">
      <c r="A52" s="40">
        <v>50</v>
      </c>
      <c r="B52" s="37" t="s">
        <v>456</v>
      </c>
      <c r="C52" s="40"/>
      <c r="D52" s="37" t="s">
        <v>393</v>
      </c>
      <c r="E52" s="40" t="s">
        <v>289</v>
      </c>
      <c r="F52" s="37">
        <v>3355</v>
      </c>
      <c r="G52" s="88">
        <v>39533</v>
      </c>
      <c r="H52" s="80">
        <v>5</v>
      </c>
      <c r="I52" s="80">
        <v>7</v>
      </c>
      <c r="J52" s="89">
        <v>35</v>
      </c>
    </row>
    <row r="53" spans="1:10" ht="15">
      <c r="A53" s="40">
        <v>51</v>
      </c>
      <c r="B53" s="37" t="s">
        <v>457</v>
      </c>
      <c r="C53" s="40"/>
      <c r="D53" s="37" t="s">
        <v>393</v>
      </c>
      <c r="E53" s="40" t="s">
        <v>289</v>
      </c>
      <c r="F53" s="37">
        <v>3355</v>
      </c>
      <c r="G53" s="88">
        <v>39533</v>
      </c>
      <c r="H53" s="80">
        <v>6</v>
      </c>
      <c r="I53" s="80">
        <v>3.5</v>
      </c>
      <c r="J53" s="89">
        <v>21</v>
      </c>
    </row>
    <row r="54" spans="1:10" ht="15">
      <c r="A54" s="40">
        <v>52</v>
      </c>
      <c r="B54" s="37" t="s">
        <v>458</v>
      </c>
      <c r="C54" s="40">
        <v>1050</v>
      </c>
      <c r="D54" s="37" t="s">
        <v>275</v>
      </c>
      <c r="E54" s="46" t="s">
        <v>274</v>
      </c>
      <c r="F54" s="37">
        <v>1035</v>
      </c>
      <c r="G54" s="88">
        <v>39530</v>
      </c>
      <c r="H54" s="80">
        <v>2000</v>
      </c>
      <c r="I54" s="80">
        <v>0.35</v>
      </c>
      <c r="J54" s="89">
        <f>H54*I54</f>
        <v>700</v>
      </c>
    </row>
    <row r="55" spans="1:10" ht="15">
      <c r="A55" s="40">
        <v>53</v>
      </c>
      <c r="B55" s="37" t="s">
        <v>459</v>
      </c>
      <c r="C55" s="40"/>
      <c r="D55" s="37" t="s">
        <v>393</v>
      </c>
      <c r="E55" s="40" t="s">
        <v>289</v>
      </c>
      <c r="F55" s="37">
        <v>3419</v>
      </c>
      <c r="G55" s="88">
        <v>39544</v>
      </c>
      <c r="H55" s="80">
        <v>50</v>
      </c>
      <c r="I55" s="80">
        <v>0.8</v>
      </c>
      <c r="J55" s="89">
        <v>40</v>
      </c>
    </row>
    <row r="56" spans="1:10" ht="15">
      <c r="A56" s="40">
        <v>53</v>
      </c>
      <c r="B56" s="37" t="s">
        <v>460</v>
      </c>
      <c r="C56" s="40"/>
      <c r="D56" s="37" t="s">
        <v>393</v>
      </c>
      <c r="E56" s="40" t="s">
        <v>289</v>
      </c>
      <c r="F56" s="37">
        <v>3419</v>
      </c>
      <c r="G56" s="88">
        <v>39544</v>
      </c>
      <c r="H56" s="80">
        <v>50</v>
      </c>
      <c r="I56" s="80">
        <v>0.4</v>
      </c>
      <c r="J56" s="89">
        <v>20</v>
      </c>
    </row>
    <row r="57" spans="1:10" ht="15">
      <c r="A57" s="46">
        <v>54</v>
      </c>
      <c r="B57" s="69" t="s">
        <v>461</v>
      </c>
      <c r="C57" s="64">
        <v>1035</v>
      </c>
      <c r="D57" s="69" t="s">
        <v>393</v>
      </c>
      <c r="E57" s="40" t="s">
        <v>289</v>
      </c>
      <c r="F57" s="69">
        <v>3437</v>
      </c>
      <c r="G57" s="88">
        <v>39545</v>
      </c>
      <c r="H57" s="92">
        <v>2</v>
      </c>
      <c r="I57" s="92">
        <v>335</v>
      </c>
      <c r="J57" s="100">
        <v>670</v>
      </c>
    </row>
    <row r="58" spans="1:10" ht="15">
      <c r="A58" s="46">
        <v>55</v>
      </c>
      <c r="B58" s="69" t="s">
        <v>462</v>
      </c>
      <c r="C58" s="40">
        <v>1001</v>
      </c>
      <c r="D58" s="69" t="s">
        <v>294</v>
      </c>
      <c r="E58" s="40" t="s">
        <v>293</v>
      </c>
      <c r="F58" s="69">
        <v>240564</v>
      </c>
      <c r="G58" s="88">
        <v>39545</v>
      </c>
      <c r="H58" s="92">
        <v>1000</v>
      </c>
      <c r="I58" s="92">
        <v>0.38</v>
      </c>
      <c r="J58" s="100">
        <f>H58*I58</f>
        <v>380</v>
      </c>
    </row>
    <row r="59" spans="1:10" ht="15">
      <c r="A59" s="46">
        <v>56</v>
      </c>
      <c r="B59" s="69" t="s">
        <v>463</v>
      </c>
      <c r="C59" s="40">
        <v>1005</v>
      </c>
      <c r="D59" s="69" t="s">
        <v>294</v>
      </c>
      <c r="E59" s="40" t="s">
        <v>293</v>
      </c>
      <c r="F59" s="69">
        <v>240564</v>
      </c>
      <c r="G59" s="88">
        <v>39545</v>
      </c>
      <c r="H59" s="92">
        <v>960</v>
      </c>
      <c r="I59" s="92">
        <v>0.25</v>
      </c>
      <c r="J59" s="100">
        <f>I59*H59</f>
        <v>240</v>
      </c>
    </row>
    <row r="60" spans="1:10" ht="15">
      <c r="A60" s="46">
        <v>57</v>
      </c>
      <c r="B60" s="69" t="s">
        <v>453</v>
      </c>
      <c r="C60" s="40">
        <v>1027</v>
      </c>
      <c r="D60" s="69" t="s">
        <v>393</v>
      </c>
      <c r="E60" s="40" t="s">
        <v>289</v>
      </c>
      <c r="F60" s="69">
        <v>3457</v>
      </c>
      <c r="G60" s="88">
        <v>39548</v>
      </c>
      <c r="H60" s="92">
        <v>10</v>
      </c>
      <c r="I60" s="68">
        <v>12</v>
      </c>
      <c r="J60" s="100">
        <f>I60*H60</f>
        <v>120</v>
      </c>
    </row>
    <row r="61" spans="1:10" ht="15">
      <c r="A61" s="46">
        <v>58</v>
      </c>
      <c r="B61" s="69" t="s">
        <v>420</v>
      </c>
      <c r="C61" s="40">
        <v>1015</v>
      </c>
      <c r="D61" s="69" t="s">
        <v>393</v>
      </c>
      <c r="E61" s="40" t="s">
        <v>289</v>
      </c>
      <c r="F61" s="69">
        <v>3457</v>
      </c>
      <c r="G61" s="88">
        <v>39548</v>
      </c>
      <c r="H61" s="92">
        <v>5</v>
      </c>
      <c r="I61" s="92">
        <v>2.25</v>
      </c>
      <c r="J61" s="100">
        <v>11.25</v>
      </c>
    </row>
    <row r="62" spans="1:10" ht="15">
      <c r="A62" s="46">
        <v>59</v>
      </c>
      <c r="B62" s="91" t="s">
        <v>464</v>
      </c>
      <c r="C62" s="40">
        <v>1009</v>
      </c>
      <c r="D62" s="69" t="s">
        <v>393</v>
      </c>
      <c r="E62" s="40" t="s">
        <v>289</v>
      </c>
      <c r="F62" s="69">
        <v>3457</v>
      </c>
      <c r="G62" s="88">
        <v>39548</v>
      </c>
      <c r="H62" s="92">
        <v>5</v>
      </c>
      <c r="I62" s="92">
        <v>1</v>
      </c>
      <c r="J62" s="100">
        <v>5</v>
      </c>
    </row>
    <row r="63" spans="1:10" ht="15">
      <c r="A63" s="46">
        <v>60</v>
      </c>
      <c r="B63" s="69" t="s">
        <v>453</v>
      </c>
      <c r="C63" s="40">
        <v>1027</v>
      </c>
      <c r="D63" s="69" t="s">
        <v>393</v>
      </c>
      <c r="E63" s="40" t="s">
        <v>289</v>
      </c>
      <c r="F63" s="69">
        <v>3547</v>
      </c>
      <c r="G63" s="88">
        <v>39566</v>
      </c>
      <c r="H63" s="92">
        <v>10</v>
      </c>
      <c r="I63" s="92">
        <v>12</v>
      </c>
      <c r="J63" s="100">
        <v>120</v>
      </c>
    </row>
    <row r="64" spans="1:10" ht="15">
      <c r="A64" s="46">
        <v>61</v>
      </c>
      <c r="B64" s="69" t="s">
        <v>454</v>
      </c>
      <c r="C64" s="46">
        <v>1010</v>
      </c>
      <c r="D64" s="69" t="s">
        <v>393</v>
      </c>
      <c r="E64" s="40" t="s">
        <v>289</v>
      </c>
      <c r="F64" s="69">
        <v>3547</v>
      </c>
      <c r="G64" s="88">
        <v>39566</v>
      </c>
      <c r="H64" s="92">
        <v>12</v>
      </c>
      <c r="I64" s="68">
        <f>24/12</f>
        <v>2</v>
      </c>
      <c r="J64" s="100">
        <v>24</v>
      </c>
    </row>
    <row r="65" spans="1:10" ht="15">
      <c r="A65" s="46">
        <v>62</v>
      </c>
      <c r="B65" s="69" t="s">
        <v>441</v>
      </c>
      <c r="C65" s="64"/>
      <c r="D65" s="69" t="s">
        <v>393</v>
      </c>
      <c r="E65" s="40" t="s">
        <v>289</v>
      </c>
      <c r="F65" s="69">
        <v>3547</v>
      </c>
      <c r="G65" s="88">
        <v>39566</v>
      </c>
      <c r="H65" s="92">
        <v>6</v>
      </c>
      <c r="I65" s="68">
        <f>18/6</f>
        <v>3</v>
      </c>
      <c r="J65" s="100">
        <f>H65*I65</f>
        <v>18</v>
      </c>
    </row>
    <row r="66" spans="1:10" ht="15">
      <c r="A66" s="46">
        <v>63</v>
      </c>
      <c r="B66" s="69" t="s">
        <v>463</v>
      </c>
      <c r="C66" s="40">
        <v>1005</v>
      </c>
      <c r="D66" s="69" t="s">
        <v>294</v>
      </c>
      <c r="E66" s="40" t="s">
        <v>293</v>
      </c>
      <c r="F66" s="69">
        <v>246453</v>
      </c>
      <c r="G66" s="88">
        <v>39573</v>
      </c>
      <c r="H66" s="92">
        <v>1000</v>
      </c>
      <c r="I66" s="92">
        <v>0.25</v>
      </c>
      <c r="J66" s="100">
        <f>I66*H66</f>
        <v>250</v>
      </c>
    </row>
    <row r="67" spans="1:10" ht="15">
      <c r="A67" s="46">
        <v>64</v>
      </c>
      <c r="B67" s="37" t="s">
        <v>417</v>
      </c>
      <c r="C67" s="40">
        <v>1006</v>
      </c>
      <c r="D67" s="69" t="s">
        <v>294</v>
      </c>
      <c r="E67" s="40" t="s">
        <v>293</v>
      </c>
      <c r="F67" s="37">
        <v>241435</v>
      </c>
      <c r="G67" s="88">
        <v>39573</v>
      </c>
      <c r="H67" s="80">
        <v>1000</v>
      </c>
      <c r="I67" s="80">
        <v>3.5000000000000003E-2</v>
      </c>
      <c r="J67" s="89">
        <f t="shared" ref="J67:J151" si="1">H67*I67</f>
        <v>35</v>
      </c>
    </row>
    <row r="68" spans="1:10" ht="15">
      <c r="A68" s="46">
        <v>65</v>
      </c>
      <c r="B68" s="69" t="s">
        <v>458</v>
      </c>
      <c r="C68" s="40">
        <v>1050</v>
      </c>
      <c r="D68" s="69" t="s">
        <v>275</v>
      </c>
      <c r="E68" s="46" t="s">
        <v>274</v>
      </c>
      <c r="F68" s="69">
        <v>1056</v>
      </c>
      <c r="G68" s="88">
        <v>39578</v>
      </c>
      <c r="H68" s="92">
        <v>5000</v>
      </c>
      <c r="I68" s="92">
        <v>0.35</v>
      </c>
      <c r="J68" s="100">
        <f t="shared" si="1"/>
        <v>1750</v>
      </c>
    </row>
    <row r="69" spans="1:10" ht="15">
      <c r="A69" s="46">
        <v>66</v>
      </c>
      <c r="B69" s="69" t="s">
        <v>465</v>
      </c>
      <c r="C69" s="40">
        <v>1047</v>
      </c>
      <c r="D69" s="69" t="s">
        <v>275</v>
      </c>
      <c r="E69" s="46" t="s">
        <v>274</v>
      </c>
      <c r="F69" s="69">
        <v>1057</v>
      </c>
      <c r="G69" s="88">
        <v>39578</v>
      </c>
      <c r="H69" s="92">
        <v>2000</v>
      </c>
      <c r="I69" s="93">
        <v>1</v>
      </c>
      <c r="J69" s="100">
        <f t="shared" si="1"/>
        <v>2000</v>
      </c>
    </row>
    <row r="70" spans="1:10" ht="15">
      <c r="A70" s="46">
        <v>67</v>
      </c>
      <c r="B70" s="69" t="s">
        <v>466</v>
      </c>
      <c r="C70" s="40">
        <v>1008</v>
      </c>
      <c r="D70" s="69" t="s">
        <v>393</v>
      </c>
      <c r="E70" s="40" t="s">
        <v>289</v>
      </c>
      <c r="F70" s="69">
        <v>3658</v>
      </c>
      <c r="G70" s="88">
        <v>39579</v>
      </c>
      <c r="H70" s="92">
        <v>10</v>
      </c>
      <c r="I70" s="92">
        <v>5.5</v>
      </c>
      <c r="J70" s="100">
        <f t="shared" si="1"/>
        <v>55</v>
      </c>
    </row>
    <row r="71" spans="1:10" ht="15">
      <c r="A71" s="46">
        <v>68</v>
      </c>
      <c r="B71" s="69" t="s">
        <v>467</v>
      </c>
      <c r="C71" s="40">
        <v>1032</v>
      </c>
      <c r="D71" s="69" t="s">
        <v>393</v>
      </c>
      <c r="E71" s="40" t="s">
        <v>289</v>
      </c>
      <c r="F71" s="69">
        <v>3658</v>
      </c>
      <c r="G71" s="88">
        <v>39579</v>
      </c>
      <c r="H71" s="92">
        <v>3</v>
      </c>
      <c r="I71" s="92">
        <v>2</v>
      </c>
      <c r="J71" s="100">
        <f t="shared" si="1"/>
        <v>6</v>
      </c>
    </row>
    <row r="72" spans="1:10" ht="15">
      <c r="A72" s="46">
        <v>69</v>
      </c>
      <c r="B72" s="69" t="s">
        <v>468</v>
      </c>
      <c r="C72" s="64"/>
      <c r="D72" s="69" t="s">
        <v>393</v>
      </c>
      <c r="E72" s="40" t="s">
        <v>289</v>
      </c>
      <c r="F72" s="69">
        <v>3658</v>
      </c>
      <c r="G72" s="88">
        <v>39579</v>
      </c>
      <c r="H72" s="92">
        <v>6</v>
      </c>
      <c r="I72" s="92">
        <v>7</v>
      </c>
      <c r="J72" s="100">
        <f t="shared" si="1"/>
        <v>42</v>
      </c>
    </row>
    <row r="73" spans="1:10" ht="15">
      <c r="A73" s="46">
        <v>70</v>
      </c>
      <c r="B73" s="69" t="s">
        <v>469</v>
      </c>
      <c r="C73" s="64"/>
      <c r="D73" s="101" t="s">
        <v>450</v>
      </c>
      <c r="E73" s="64"/>
      <c r="F73" s="69">
        <v>3506</v>
      </c>
      <c r="G73" s="88">
        <v>39586</v>
      </c>
      <c r="H73" s="92">
        <v>2</v>
      </c>
      <c r="I73" s="92">
        <v>5</v>
      </c>
      <c r="J73" s="100">
        <f t="shared" si="1"/>
        <v>10</v>
      </c>
    </row>
    <row r="74" spans="1:10" ht="15">
      <c r="A74" s="46">
        <v>71</v>
      </c>
      <c r="B74" s="69" t="s">
        <v>462</v>
      </c>
      <c r="C74" s="40">
        <v>1001</v>
      </c>
      <c r="D74" s="69"/>
      <c r="E74" s="46" t="s">
        <v>241</v>
      </c>
      <c r="F74" s="69">
        <v>123215</v>
      </c>
      <c r="G74" s="88">
        <v>39586</v>
      </c>
      <c r="H74" s="92">
        <v>1000</v>
      </c>
      <c r="I74" s="92">
        <v>0.37</v>
      </c>
      <c r="J74" s="100">
        <f t="shared" si="1"/>
        <v>370</v>
      </c>
    </row>
    <row r="75" spans="1:10" ht="15">
      <c r="A75" s="46">
        <v>72</v>
      </c>
      <c r="B75" s="69" t="s">
        <v>357</v>
      </c>
      <c r="C75" s="40">
        <v>1027</v>
      </c>
      <c r="D75" s="69" t="s">
        <v>393</v>
      </c>
      <c r="E75" s="40" t="s">
        <v>289</v>
      </c>
      <c r="F75" s="69">
        <v>3687</v>
      </c>
      <c r="G75" s="88">
        <v>39586</v>
      </c>
      <c r="H75" s="92">
        <v>2</v>
      </c>
      <c r="I75" s="92">
        <v>60</v>
      </c>
      <c r="J75" s="100">
        <f t="shared" si="1"/>
        <v>120</v>
      </c>
    </row>
    <row r="76" spans="1:10" ht="15">
      <c r="A76" s="46">
        <v>73</v>
      </c>
      <c r="B76" s="69" t="s">
        <v>470</v>
      </c>
      <c r="C76" s="46">
        <v>1010</v>
      </c>
      <c r="D76" s="69" t="s">
        <v>393</v>
      </c>
      <c r="E76" s="40" t="s">
        <v>289</v>
      </c>
      <c r="F76" s="69">
        <v>3687</v>
      </c>
      <c r="G76" s="88">
        <v>39586</v>
      </c>
      <c r="H76" s="92">
        <v>60</v>
      </c>
      <c r="I76" s="92">
        <v>2.1669999999999998</v>
      </c>
      <c r="J76" s="100">
        <f t="shared" si="1"/>
        <v>130.01999999999998</v>
      </c>
    </row>
    <row r="77" spans="1:10" ht="15">
      <c r="A77" s="46">
        <v>74</v>
      </c>
      <c r="B77" s="91" t="s">
        <v>466</v>
      </c>
      <c r="C77" s="40">
        <v>1008</v>
      </c>
      <c r="D77" s="69" t="s">
        <v>393</v>
      </c>
      <c r="E77" s="40" t="s">
        <v>289</v>
      </c>
      <c r="F77" s="69">
        <v>3687</v>
      </c>
      <c r="G77" s="88">
        <v>39586</v>
      </c>
      <c r="H77" s="92">
        <v>10</v>
      </c>
      <c r="I77" s="92">
        <v>5.5</v>
      </c>
      <c r="J77" s="100">
        <f t="shared" si="1"/>
        <v>55</v>
      </c>
    </row>
    <row r="78" spans="1:10" ht="15">
      <c r="A78" s="46">
        <v>75</v>
      </c>
      <c r="B78" s="37" t="s">
        <v>455</v>
      </c>
      <c r="C78" s="40">
        <v>1034</v>
      </c>
      <c r="D78" s="69" t="s">
        <v>323</v>
      </c>
      <c r="E78" s="40" t="s">
        <v>77</v>
      </c>
      <c r="F78" s="69">
        <v>108462</v>
      </c>
      <c r="G78" s="88">
        <v>39587</v>
      </c>
      <c r="H78" s="92">
        <v>2</v>
      </c>
      <c r="I78" s="92">
        <v>198</v>
      </c>
      <c r="J78" s="100">
        <f t="shared" si="1"/>
        <v>396</v>
      </c>
    </row>
    <row r="79" spans="1:10" ht="15">
      <c r="A79" s="46">
        <v>76</v>
      </c>
      <c r="B79" s="69" t="s">
        <v>375</v>
      </c>
      <c r="C79" s="40">
        <v>1041</v>
      </c>
      <c r="D79" s="69" t="s">
        <v>275</v>
      </c>
      <c r="E79" s="46" t="s">
        <v>274</v>
      </c>
      <c r="F79" s="69">
        <v>1060</v>
      </c>
      <c r="G79" s="88">
        <v>39585</v>
      </c>
      <c r="H79" s="92">
        <v>2000</v>
      </c>
      <c r="I79" s="92">
        <v>1</v>
      </c>
      <c r="J79" s="100">
        <f t="shared" si="1"/>
        <v>2000</v>
      </c>
    </row>
    <row r="80" spans="1:10" ht="15">
      <c r="A80" s="46">
        <v>77</v>
      </c>
      <c r="B80" s="69" t="s">
        <v>365</v>
      </c>
      <c r="C80" s="40">
        <v>1055</v>
      </c>
      <c r="D80" s="69" t="s">
        <v>300</v>
      </c>
      <c r="E80" s="64"/>
      <c r="F80" s="69">
        <v>25809</v>
      </c>
      <c r="G80" s="88">
        <v>39607</v>
      </c>
      <c r="H80" s="92">
        <v>2</v>
      </c>
      <c r="I80" s="92">
        <v>15</v>
      </c>
      <c r="J80" s="100">
        <f t="shared" si="1"/>
        <v>30</v>
      </c>
    </row>
    <row r="81" spans="1:10" ht="15">
      <c r="A81" s="46">
        <v>78</v>
      </c>
      <c r="B81" s="69" t="s">
        <v>471</v>
      </c>
      <c r="C81" s="40">
        <v>1055</v>
      </c>
      <c r="D81" s="69" t="s">
        <v>281</v>
      </c>
      <c r="E81" s="46" t="s">
        <v>280</v>
      </c>
      <c r="F81" s="69">
        <v>87</v>
      </c>
      <c r="G81" s="88">
        <v>39607</v>
      </c>
      <c r="H81" s="92">
        <v>2</v>
      </c>
      <c r="I81" s="92">
        <v>13</v>
      </c>
      <c r="J81" s="100">
        <f t="shared" si="1"/>
        <v>26</v>
      </c>
    </row>
    <row r="82" spans="1:10" ht="15">
      <c r="A82" s="46">
        <v>79</v>
      </c>
      <c r="B82" s="91" t="s">
        <v>472</v>
      </c>
      <c r="C82" s="40">
        <v>1027</v>
      </c>
      <c r="D82" s="69" t="s">
        <v>393</v>
      </c>
      <c r="E82" s="40" t="s">
        <v>289</v>
      </c>
      <c r="F82" s="69">
        <v>3788</v>
      </c>
      <c r="G82" s="88">
        <v>39607</v>
      </c>
      <c r="H82" s="92">
        <v>2</v>
      </c>
      <c r="I82" s="92">
        <v>60</v>
      </c>
      <c r="J82" s="100">
        <f t="shared" si="1"/>
        <v>120</v>
      </c>
    </row>
    <row r="83" spans="1:10" ht="15">
      <c r="A83" s="46">
        <v>80</v>
      </c>
      <c r="B83" s="69" t="s">
        <v>473</v>
      </c>
      <c r="C83" s="40">
        <v>1034</v>
      </c>
      <c r="D83" s="69" t="s">
        <v>393</v>
      </c>
      <c r="E83" s="40" t="s">
        <v>289</v>
      </c>
      <c r="F83" s="69">
        <v>3788</v>
      </c>
      <c r="G83" s="88">
        <v>39607</v>
      </c>
      <c r="H83" s="92">
        <v>2</v>
      </c>
      <c r="I83" s="92">
        <v>12</v>
      </c>
      <c r="J83" s="100">
        <f t="shared" si="1"/>
        <v>24</v>
      </c>
    </row>
    <row r="84" spans="1:10" ht="15">
      <c r="A84" s="46">
        <v>81</v>
      </c>
      <c r="B84" s="69" t="s">
        <v>392</v>
      </c>
      <c r="C84" s="40">
        <v>1057</v>
      </c>
      <c r="D84" s="69" t="s">
        <v>393</v>
      </c>
      <c r="E84" s="40" t="s">
        <v>289</v>
      </c>
      <c r="F84" s="69">
        <v>3788</v>
      </c>
      <c r="G84" s="88">
        <v>39607</v>
      </c>
      <c r="H84" s="92">
        <v>10</v>
      </c>
      <c r="I84" s="92">
        <v>10</v>
      </c>
      <c r="J84" s="100">
        <f t="shared" si="1"/>
        <v>100</v>
      </c>
    </row>
    <row r="85" spans="1:10" ht="15">
      <c r="A85" s="46">
        <v>82</v>
      </c>
      <c r="B85" s="69" t="s">
        <v>474</v>
      </c>
      <c r="C85" s="40">
        <v>1056</v>
      </c>
      <c r="D85" s="69" t="s">
        <v>275</v>
      </c>
      <c r="E85" s="46" t="s">
        <v>274</v>
      </c>
      <c r="F85" s="69">
        <v>1071</v>
      </c>
      <c r="G85" s="88">
        <v>39599</v>
      </c>
      <c r="H85" s="92">
        <v>100</v>
      </c>
      <c r="I85" s="92">
        <v>5</v>
      </c>
      <c r="J85" s="100">
        <f t="shared" si="1"/>
        <v>500</v>
      </c>
    </row>
    <row r="86" spans="1:10" ht="15">
      <c r="A86" s="46">
        <v>83</v>
      </c>
      <c r="B86" s="69" t="s">
        <v>475</v>
      </c>
      <c r="C86" s="40">
        <v>1043</v>
      </c>
      <c r="D86" s="69" t="s">
        <v>275</v>
      </c>
      <c r="E86" s="46" t="s">
        <v>274</v>
      </c>
      <c r="F86" s="69">
        <v>1072</v>
      </c>
      <c r="G86" s="88">
        <v>39568</v>
      </c>
      <c r="H86" s="92">
        <v>479</v>
      </c>
      <c r="I86" s="92">
        <v>19.75</v>
      </c>
      <c r="J86" s="100">
        <f t="shared" si="1"/>
        <v>9460.25</v>
      </c>
    </row>
    <row r="87" spans="1:10" ht="15">
      <c r="A87" s="46">
        <v>84</v>
      </c>
      <c r="B87" s="69" t="s">
        <v>394</v>
      </c>
      <c r="C87" s="40">
        <v>1058</v>
      </c>
      <c r="D87" s="69" t="s">
        <v>275</v>
      </c>
      <c r="E87" s="46" t="s">
        <v>274</v>
      </c>
      <c r="F87" s="69">
        <v>1076</v>
      </c>
      <c r="G87" s="88">
        <v>39599</v>
      </c>
      <c r="H87" s="92">
        <v>959</v>
      </c>
      <c r="I87" s="92">
        <v>19</v>
      </c>
      <c r="J87" s="100">
        <f t="shared" si="1"/>
        <v>18221</v>
      </c>
    </row>
    <row r="88" spans="1:10" ht="15">
      <c r="A88" s="46">
        <v>85</v>
      </c>
      <c r="B88" s="37" t="s">
        <v>395</v>
      </c>
      <c r="C88" s="40">
        <v>1059</v>
      </c>
      <c r="D88" s="37"/>
      <c r="E88" s="40"/>
      <c r="F88" s="37">
        <v>122</v>
      </c>
      <c r="G88" s="88">
        <v>39609</v>
      </c>
      <c r="H88" s="80">
        <v>12</v>
      </c>
      <c r="I88" s="80">
        <v>4.59</v>
      </c>
      <c r="J88" s="89">
        <f t="shared" si="1"/>
        <v>55.08</v>
      </c>
    </row>
    <row r="89" spans="1:10" ht="15">
      <c r="A89" s="46">
        <v>86</v>
      </c>
      <c r="B89" s="69" t="s">
        <v>469</v>
      </c>
      <c r="C89" s="64"/>
      <c r="D89" s="69"/>
      <c r="E89" s="64"/>
      <c r="F89" s="69">
        <v>30570</v>
      </c>
      <c r="G89" s="88">
        <v>39616</v>
      </c>
      <c r="H89" s="92">
        <v>5</v>
      </c>
      <c r="I89" s="92">
        <v>5</v>
      </c>
      <c r="J89" s="100">
        <f t="shared" si="1"/>
        <v>25</v>
      </c>
    </row>
    <row r="90" spans="1:10" ht="15">
      <c r="A90" s="46">
        <v>87</v>
      </c>
      <c r="B90" s="91" t="s">
        <v>472</v>
      </c>
      <c r="C90" s="40">
        <v>1027</v>
      </c>
      <c r="D90" s="69" t="s">
        <v>393</v>
      </c>
      <c r="E90" s="40" t="s">
        <v>289</v>
      </c>
      <c r="F90" s="69">
        <v>3872</v>
      </c>
      <c r="G90" s="88">
        <v>39623</v>
      </c>
      <c r="H90" s="92">
        <v>10</v>
      </c>
      <c r="I90" s="92">
        <v>12.4</v>
      </c>
      <c r="J90" s="100">
        <f t="shared" si="1"/>
        <v>124</v>
      </c>
    </row>
    <row r="91" spans="1:10" ht="15">
      <c r="A91" s="46">
        <v>88</v>
      </c>
      <c r="B91" s="69" t="s">
        <v>466</v>
      </c>
      <c r="C91" s="40">
        <v>1008</v>
      </c>
      <c r="D91" s="69" t="s">
        <v>393</v>
      </c>
      <c r="E91" s="40" t="s">
        <v>289</v>
      </c>
      <c r="F91" s="69">
        <v>3872</v>
      </c>
      <c r="G91" s="88">
        <v>39623</v>
      </c>
      <c r="H91" s="92">
        <v>10</v>
      </c>
      <c r="I91" s="92">
        <v>5.5</v>
      </c>
      <c r="J91" s="100">
        <f t="shared" si="1"/>
        <v>55</v>
      </c>
    </row>
    <row r="92" spans="1:10" ht="15">
      <c r="A92" s="46">
        <v>89</v>
      </c>
      <c r="B92" s="69" t="s">
        <v>464</v>
      </c>
      <c r="C92" s="40">
        <v>1009</v>
      </c>
      <c r="D92" s="69" t="s">
        <v>393</v>
      </c>
      <c r="E92" s="40" t="s">
        <v>289</v>
      </c>
      <c r="F92" s="69">
        <v>3872</v>
      </c>
      <c r="G92" s="88">
        <v>39623</v>
      </c>
      <c r="H92" s="92">
        <v>10</v>
      </c>
      <c r="I92" s="92">
        <v>1</v>
      </c>
      <c r="J92" s="100">
        <f t="shared" si="1"/>
        <v>10</v>
      </c>
    </row>
    <row r="93" spans="1:10" ht="15">
      <c r="A93" s="46">
        <v>90</v>
      </c>
      <c r="B93" s="69" t="s">
        <v>476</v>
      </c>
      <c r="C93" s="40">
        <v>1016</v>
      </c>
      <c r="D93" s="69" t="s">
        <v>393</v>
      </c>
      <c r="E93" s="40" t="s">
        <v>289</v>
      </c>
      <c r="F93" s="69">
        <v>3872</v>
      </c>
      <c r="G93" s="88">
        <v>39623</v>
      </c>
      <c r="H93" s="92">
        <v>5</v>
      </c>
      <c r="I93" s="92">
        <v>1.25</v>
      </c>
      <c r="J93" s="100">
        <f t="shared" si="1"/>
        <v>6.25</v>
      </c>
    </row>
    <row r="94" spans="1:10" ht="15">
      <c r="A94" s="46">
        <v>91</v>
      </c>
      <c r="B94" s="69" t="s">
        <v>423</v>
      </c>
      <c r="C94" s="40">
        <v>1017</v>
      </c>
      <c r="D94" s="69" t="s">
        <v>393</v>
      </c>
      <c r="E94" s="40" t="s">
        <v>289</v>
      </c>
      <c r="F94" s="69">
        <v>3872</v>
      </c>
      <c r="G94" s="88">
        <v>39623</v>
      </c>
      <c r="H94" s="92">
        <v>5</v>
      </c>
      <c r="I94" s="92">
        <v>2</v>
      </c>
      <c r="J94" s="100">
        <f t="shared" si="1"/>
        <v>10</v>
      </c>
    </row>
    <row r="95" spans="1:10" ht="15">
      <c r="A95" s="46">
        <v>92</v>
      </c>
      <c r="B95" s="69" t="s">
        <v>462</v>
      </c>
      <c r="C95" s="40">
        <v>1001</v>
      </c>
      <c r="D95" s="69"/>
      <c r="E95" s="46" t="s">
        <v>241</v>
      </c>
      <c r="F95" s="69">
        <v>124895</v>
      </c>
      <c r="G95" s="88">
        <v>39632</v>
      </c>
      <c r="H95" s="92">
        <v>1000</v>
      </c>
      <c r="I95" s="92">
        <v>0.36</v>
      </c>
      <c r="J95" s="100">
        <f t="shared" si="1"/>
        <v>360</v>
      </c>
    </row>
    <row r="96" spans="1:10" ht="15">
      <c r="A96" s="46">
        <v>93</v>
      </c>
      <c r="B96" s="69" t="s">
        <v>477</v>
      </c>
      <c r="C96" s="40">
        <v>1006</v>
      </c>
      <c r="D96" s="69"/>
      <c r="E96" s="46" t="s">
        <v>241</v>
      </c>
      <c r="F96" s="69">
        <v>124895</v>
      </c>
      <c r="G96" s="88">
        <v>39632</v>
      </c>
      <c r="H96" s="92">
        <v>1000</v>
      </c>
      <c r="I96" s="92">
        <v>0.04</v>
      </c>
      <c r="J96" s="100">
        <f t="shared" si="1"/>
        <v>40</v>
      </c>
    </row>
    <row r="97" spans="1:11" ht="15">
      <c r="A97" s="46">
        <v>94</v>
      </c>
      <c r="B97" s="69" t="s">
        <v>475</v>
      </c>
      <c r="C97" s="40">
        <v>1043</v>
      </c>
      <c r="D97" s="69" t="s">
        <v>275</v>
      </c>
      <c r="E97" s="46" t="s">
        <v>274</v>
      </c>
      <c r="F97" s="69">
        <v>1085</v>
      </c>
      <c r="G97" s="88">
        <v>39599</v>
      </c>
      <c r="H97" s="92">
        <v>521</v>
      </c>
      <c r="I97" s="92">
        <v>19.75</v>
      </c>
      <c r="J97" s="100">
        <f t="shared" si="1"/>
        <v>10289.75</v>
      </c>
    </row>
    <row r="98" spans="1:11" ht="15">
      <c r="A98" s="46">
        <v>95</v>
      </c>
      <c r="B98" s="91" t="s">
        <v>472</v>
      </c>
      <c r="C98" s="40">
        <v>1027</v>
      </c>
      <c r="D98" s="69" t="s">
        <v>393</v>
      </c>
      <c r="E98" s="40" t="s">
        <v>289</v>
      </c>
      <c r="F98" s="69">
        <v>3930</v>
      </c>
      <c r="G98" s="88">
        <v>39638</v>
      </c>
      <c r="H98" s="92">
        <v>2</v>
      </c>
      <c r="I98" s="92">
        <v>62</v>
      </c>
      <c r="J98" s="100">
        <f t="shared" si="1"/>
        <v>124</v>
      </c>
    </row>
    <row r="99" spans="1:11" ht="15">
      <c r="A99" s="46">
        <v>96</v>
      </c>
      <c r="B99" s="69" t="s">
        <v>466</v>
      </c>
      <c r="C99" s="40">
        <v>1008</v>
      </c>
      <c r="D99" s="69" t="s">
        <v>393</v>
      </c>
      <c r="E99" s="40" t="s">
        <v>289</v>
      </c>
      <c r="F99" s="69">
        <v>3930</v>
      </c>
      <c r="G99" s="88">
        <v>39638</v>
      </c>
      <c r="H99" s="92">
        <v>10</v>
      </c>
      <c r="I99" s="92">
        <v>5.5</v>
      </c>
      <c r="J99" s="100">
        <f t="shared" si="1"/>
        <v>55</v>
      </c>
    </row>
    <row r="100" spans="1:11" ht="15">
      <c r="A100" s="46">
        <v>97</v>
      </c>
      <c r="B100" s="69" t="s">
        <v>464</v>
      </c>
      <c r="C100" s="40">
        <v>1009</v>
      </c>
      <c r="D100" s="69" t="s">
        <v>393</v>
      </c>
      <c r="E100" s="40" t="s">
        <v>289</v>
      </c>
      <c r="F100" s="69">
        <v>3930</v>
      </c>
      <c r="G100" s="88">
        <v>39638</v>
      </c>
      <c r="H100" s="92">
        <v>20</v>
      </c>
      <c r="I100" s="92">
        <v>1</v>
      </c>
      <c r="J100" s="100">
        <f t="shared" si="1"/>
        <v>20</v>
      </c>
    </row>
    <row r="101" spans="1:11" ht="15">
      <c r="A101" s="46">
        <v>98</v>
      </c>
      <c r="B101" s="91" t="s">
        <v>344</v>
      </c>
      <c r="C101" s="40">
        <v>1016</v>
      </c>
      <c r="D101" s="69" t="s">
        <v>393</v>
      </c>
      <c r="E101" s="40" t="s">
        <v>289</v>
      </c>
      <c r="F101" s="69">
        <v>3930</v>
      </c>
      <c r="G101" s="88">
        <v>39638</v>
      </c>
      <c r="H101" s="92">
        <v>5</v>
      </c>
      <c r="I101" s="92">
        <v>1.25</v>
      </c>
      <c r="J101" s="100">
        <f t="shared" si="1"/>
        <v>6.25</v>
      </c>
    </row>
    <row r="102" spans="1:11" ht="15">
      <c r="A102" s="46">
        <v>99</v>
      </c>
      <c r="B102" s="37" t="s">
        <v>422</v>
      </c>
      <c r="C102" s="40">
        <v>1018</v>
      </c>
      <c r="D102" s="69" t="s">
        <v>393</v>
      </c>
      <c r="E102" s="40" t="s">
        <v>289</v>
      </c>
      <c r="F102" s="69">
        <v>3930</v>
      </c>
      <c r="G102" s="88">
        <v>39638</v>
      </c>
      <c r="H102" s="92">
        <v>3</v>
      </c>
      <c r="I102" s="92">
        <v>3</v>
      </c>
      <c r="J102" s="100">
        <f t="shared" si="1"/>
        <v>9</v>
      </c>
    </row>
    <row r="103" spans="1:11" ht="15">
      <c r="A103" s="46">
        <v>100</v>
      </c>
      <c r="B103" s="91" t="s">
        <v>423</v>
      </c>
      <c r="C103" s="40">
        <v>1017</v>
      </c>
      <c r="D103" s="69" t="s">
        <v>393</v>
      </c>
      <c r="E103" s="40" t="s">
        <v>289</v>
      </c>
      <c r="F103" s="69">
        <v>3930</v>
      </c>
      <c r="G103" s="88">
        <v>39638</v>
      </c>
      <c r="H103" s="92">
        <v>5</v>
      </c>
      <c r="I103" s="92">
        <v>2</v>
      </c>
      <c r="J103" s="100">
        <f t="shared" si="1"/>
        <v>10</v>
      </c>
    </row>
    <row r="104" spans="1:11" ht="15">
      <c r="A104" s="46">
        <v>101</v>
      </c>
      <c r="B104" s="37" t="s">
        <v>434</v>
      </c>
      <c r="C104" s="40">
        <v>1023</v>
      </c>
      <c r="D104" s="69" t="s">
        <v>393</v>
      </c>
      <c r="E104" s="40" t="s">
        <v>289</v>
      </c>
      <c r="F104" s="69">
        <v>3930</v>
      </c>
      <c r="G104" s="88">
        <v>39638</v>
      </c>
      <c r="H104" s="92">
        <v>1</v>
      </c>
      <c r="I104" s="92">
        <v>30</v>
      </c>
      <c r="J104" s="100">
        <f t="shared" si="1"/>
        <v>30</v>
      </c>
      <c r="K104" s="19" t="s">
        <v>478</v>
      </c>
    </row>
    <row r="105" spans="1:11" ht="15">
      <c r="A105" s="46">
        <v>102</v>
      </c>
      <c r="B105" s="37" t="s">
        <v>435</v>
      </c>
      <c r="C105" s="64">
        <v>1022</v>
      </c>
      <c r="D105" s="69" t="s">
        <v>393</v>
      </c>
      <c r="E105" s="40" t="s">
        <v>289</v>
      </c>
      <c r="F105" s="69">
        <v>3930</v>
      </c>
      <c r="G105" s="88">
        <v>39638</v>
      </c>
      <c r="H105" s="92">
        <v>1</v>
      </c>
      <c r="I105" s="92">
        <v>18</v>
      </c>
      <c r="J105" s="100">
        <f t="shared" si="1"/>
        <v>18</v>
      </c>
      <c r="K105" s="19" t="s">
        <v>478</v>
      </c>
    </row>
    <row r="106" spans="1:11" ht="15">
      <c r="A106" s="46">
        <v>103</v>
      </c>
      <c r="B106" s="37" t="s">
        <v>479</v>
      </c>
      <c r="C106" s="64">
        <v>1060</v>
      </c>
      <c r="D106" s="69" t="s">
        <v>393</v>
      </c>
      <c r="E106" s="40" t="s">
        <v>289</v>
      </c>
      <c r="F106" s="69">
        <v>3930</v>
      </c>
      <c r="G106" s="88">
        <v>39638</v>
      </c>
      <c r="H106" s="92">
        <v>2</v>
      </c>
      <c r="I106" s="92">
        <v>5</v>
      </c>
      <c r="J106" s="100">
        <f t="shared" si="1"/>
        <v>10</v>
      </c>
    </row>
    <row r="107" spans="1:11" ht="15">
      <c r="A107" s="46">
        <v>104</v>
      </c>
      <c r="B107" s="37" t="s">
        <v>455</v>
      </c>
      <c r="C107" s="40">
        <v>1034</v>
      </c>
      <c r="D107" s="69" t="s">
        <v>393</v>
      </c>
      <c r="E107" s="40" t="s">
        <v>289</v>
      </c>
      <c r="F107" s="69">
        <v>3930</v>
      </c>
      <c r="G107" s="88">
        <v>39638</v>
      </c>
      <c r="H107" s="92">
        <v>1</v>
      </c>
      <c r="I107" s="92">
        <v>195</v>
      </c>
      <c r="J107" s="100">
        <f t="shared" si="1"/>
        <v>195</v>
      </c>
    </row>
    <row r="108" spans="1:11" ht="15">
      <c r="A108" s="46">
        <v>105</v>
      </c>
      <c r="B108" s="69" t="s">
        <v>480</v>
      </c>
      <c r="C108" s="40">
        <v>1015</v>
      </c>
      <c r="D108" s="69" t="s">
        <v>393</v>
      </c>
      <c r="E108" s="40" t="s">
        <v>289</v>
      </c>
      <c r="F108" s="69">
        <v>3930</v>
      </c>
      <c r="G108" s="88">
        <v>39638</v>
      </c>
      <c r="H108" s="92">
        <v>5</v>
      </c>
      <c r="I108" s="92">
        <v>2.25</v>
      </c>
      <c r="J108" s="100">
        <f t="shared" si="1"/>
        <v>11.25</v>
      </c>
    </row>
    <row r="109" spans="1:11" ht="15">
      <c r="A109" s="46">
        <v>106</v>
      </c>
      <c r="B109" s="69" t="s">
        <v>481</v>
      </c>
      <c r="C109" s="64"/>
      <c r="D109" s="69" t="s">
        <v>275</v>
      </c>
      <c r="E109" s="46" t="s">
        <v>274</v>
      </c>
      <c r="F109" s="69">
        <v>1094</v>
      </c>
      <c r="G109" s="88">
        <v>39643</v>
      </c>
      <c r="H109" s="92">
        <v>85</v>
      </c>
      <c r="I109" s="92">
        <v>60</v>
      </c>
      <c r="J109" s="100">
        <f t="shared" si="1"/>
        <v>5100</v>
      </c>
    </row>
    <row r="110" spans="1:11" ht="15">
      <c r="A110" s="46">
        <v>107</v>
      </c>
      <c r="B110" s="91" t="s">
        <v>472</v>
      </c>
      <c r="C110" s="40">
        <v>1027</v>
      </c>
      <c r="D110" s="69" t="s">
        <v>393</v>
      </c>
      <c r="E110" s="40" t="s">
        <v>289</v>
      </c>
      <c r="F110" s="69">
        <v>4065</v>
      </c>
      <c r="G110" s="88">
        <v>39658</v>
      </c>
      <c r="H110" s="92">
        <v>2</v>
      </c>
      <c r="I110" s="92">
        <v>64</v>
      </c>
      <c r="J110" s="100">
        <f t="shared" si="1"/>
        <v>128</v>
      </c>
    </row>
    <row r="111" spans="1:11" ht="15">
      <c r="A111" s="46">
        <v>108</v>
      </c>
      <c r="B111" s="69" t="s">
        <v>482</v>
      </c>
      <c r="C111" s="64"/>
      <c r="D111" s="69" t="s">
        <v>393</v>
      </c>
      <c r="E111" s="40" t="s">
        <v>289</v>
      </c>
      <c r="F111" s="69">
        <v>4065</v>
      </c>
      <c r="G111" s="88">
        <v>39658</v>
      </c>
      <c r="H111" s="92">
        <v>1</v>
      </c>
      <c r="I111" s="92">
        <v>25</v>
      </c>
      <c r="J111" s="100">
        <f t="shared" si="1"/>
        <v>25</v>
      </c>
    </row>
    <row r="112" spans="1:11" ht="15">
      <c r="A112" s="46">
        <v>109</v>
      </c>
      <c r="B112" s="69" t="s">
        <v>483</v>
      </c>
      <c r="C112" s="64"/>
      <c r="D112" s="69" t="s">
        <v>393</v>
      </c>
      <c r="E112" s="40" t="s">
        <v>289</v>
      </c>
      <c r="F112" s="69">
        <v>4065</v>
      </c>
      <c r="G112" s="88">
        <v>39658</v>
      </c>
      <c r="H112" s="92">
        <v>1</v>
      </c>
      <c r="I112" s="92">
        <v>12</v>
      </c>
      <c r="J112" s="100">
        <f t="shared" si="1"/>
        <v>12</v>
      </c>
    </row>
    <row r="113" spans="1:15" ht="15">
      <c r="A113" s="46">
        <v>110</v>
      </c>
      <c r="B113" s="69" t="s">
        <v>484</v>
      </c>
      <c r="C113" s="64"/>
      <c r="D113" s="69" t="s">
        <v>393</v>
      </c>
      <c r="E113" s="40" t="s">
        <v>289</v>
      </c>
      <c r="F113" s="69">
        <v>4065</v>
      </c>
      <c r="G113" s="88">
        <v>39658</v>
      </c>
      <c r="H113" s="92">
        <v>1</v>
      </c>
      <c r="I113" s="92">
        <v>9</v>
      </c>
      <c r="J113" s="100">
        <f t="shared" si="1"/>
        <v>9</v>
      </c>
    </row>
    <row r="114" spans="1:15" ht="15">
      <c r="A114" s="46">
        <v>111</v>
      </c>
      <c r="B114" s="69" t="s">
        <v>462</v>
      </c>
      <c r="C114" s="40">
        <v>1001</v>
      </c>
      <c r="D114" s="69"/>
      <c r="E114" s="46" t="s">
        <v>241</v>
      </c>
      <c r="F114" s="69">
        <v>336080</v>
      </c>
      <c r="G114" s="88">
        <v>39666</v>
      </c>
      <c r="H114" s="92">
        <v>500</v>
      </c>
      <c r="I114" s="92">
        <v>0.36</v>
      </c>
      <c r="J114" s="100">
        <f t="shared" si="1"/>
        <v>180</v>
      </c>
    </row>
    <row r="115" spans="1:15" ht="15">
      <c r="A115" s="46">
        <v>112</v>
      </c>
      <c r="B115" s="69" t="s">
        <v>417</v>
      </c>
      <c r="C115" s="40">
        <v>1006</v>
      </c>
      <c r="D115" s="69"/>
      <c r="E115" s="46" t="s">
        <v>241</v>
      </c>
      <c r="F115" s="69">
        <v>336080</v>
      </c>
      <c r="G115" s="88">
        <v>39666</v>
      </c>
      <c r="H115" s="92">
        <v>500</v>
      </c>
      <c r="I115" s="92">
        <v>0.04</v>
      </c>
      <c r="J115" s="100">
        <f t="shared" si="1"/>
        <v>20</v>
      </c>
    </row>
    <row r="116" spans="1:15" ht="15">
      <c r="A116" s="46">
        <v>113</v>
      </c>
      <c r="B116" s="69" t="s">
        <v>462</v>
      </c>
      <c r="C116" s="40">
        <v>1001</v>
      </c>
      <c r="D116" s="69"/>
      <c r="E116" s="46" t="s">
        <v>241</v>
      </c>
      <c r="F116" s="69">
        <v>126156</v>
      </c>
      <c r="G116" s="88">
        <v>39666</v>
      </c>
      <c r="H116" s="92">
        <v>500</v>
      </c>
      <c r="I116" s="92">
        <v>0.36</v>
      </c>
      <c r="J116" s="100">
        <f t="shared" si="1"/>
        <v>180</v>
      </c>
    </row>
    <row r="117" spans="1:15" ht="15">
      <c r="A117" s="46">
        <v>114</v>
      </c>
      <c r="B117" s="69" t="s">
        <v>485</v>
      </c>
      <c r="C117" s="40">
        <v>1005</v>
      </c>
      <c r="D117" s="69"/>
      <c r="E117" s="46" t="s">
        <v>241</v>
      </c>
      <c r="F117" s="69">
        <v>126156</v>
      </c>
      <c r="G117" s="88">
        <v>39666</v>
      </c>
      <c r="H117" s="92">
        <v>1000</v>
      </c>
      <c r="I117" s="92">
        <v>0.25</v>
      </c>
      <c r="J117" s="100">
        <f t="shared" si="1"/>
        <v>250</v>
      </c>
    </row>
    <row r="118" spans="1:15" ht="15">
      <c r="A118" s="46">
        <v>115</v>
      </c>
      <c r="B118" s="69" t="s">
        <v>472</v>
      </c>
      <c r="C118" s="40">
        <v>1027</v>
      </c>
      <c r="D118" s="69" t="s">
        <v>393</v>
      </c>
      <c r="E118" s="40" t="s">
        <v>289</v>
      </c>
      <c r="F118" s="69">
        <v>4127</v>
      </c>
      <c r="G118" s="88">
        <v>39671</v>
      </c>
      <c r="H118" s="92">
        <v>2</v>
      </c>
      <c r="I118" s="92">
        <v>64</v>
      </c>
      <c r="J118" s="100">
        <f t="shared" si="1"/>
        <v>128</v>
      </c>
    </row>
    <row r="119" spans="1:15" ht="15">
      <c r="A119" s="46">
        <v>116</v>
      </c>
      <c r="B119" s="69" t="s">
        <v>486</v>
      </c>
      <c r="C119" s="40">
        <v>1023</v>
      </c>
      <c r="D119" s="69" t="s">
        <v>393</v>
      </c>
      <c r="E119" s="40" t="s">
        <v>289</v>
      </c>
      <c r="F119" s="69">
        <v>4127</v>
      </c>
      <c r="G119" s="88">
        <v>39671</v>
      </c>
      <c r="H119" s="92">
        <v>2</v>
      </c>
      <c r="I119" s="92">
        <v>38</v>
      </c>
      <c r="J119" s="100">
        <f t="shared" si="1"/>
        <v>76</v>
      </c>
    </row>
    <row r="120" spans="1:15" ht="15">
      <c r="A120" s="46">
        <v>117</v>
      </c>
      <c r="B120" s="69" t="s">
        <v>457</v>
      </c>
      <c r="C120" s="64">
        <v>1010</v>
      </c>
      <c r="D120" s="69" t="s">
        <v>393</v>
      </c>
      <c r="E120" s="40" t="s">
        <v>289</v>
      </c>
      <c r="F120" s="69">
        <v>4127</v>
      </c>
      <c r="G120" s="88">
        <v>39671</v>
      </c>
      <c r="H120" s="92">
        <v>12</v>
      </c>
      <c r="I120" s="92">
        <v>4</v>
      </c>
      <c r="J120" s="100">
        <f t="shared" si="1"/>
        <v>48</v>
      </c>
    </row>
    <row r="121" spans="1:15" ht="15">
      <c r="A121" s="46">
        <v>118</v>
      </c>
      <c r="B121" s="69" t="s">
        <v>487</v>
      </c>
      <c r="C121" s="64">
        <v>1010</v>
      </c>
      <c r="D121" s="69" t="s">
        <v>393</v>
      </c>
      <c r="E121" s="40" t="s">
        <v>289</v>
      </c>
      <c r="F121" s="69">
        <v>4127</v>
      </c>
      <c r="G121" s="88">
        <v>39671</v>
      </c>
      <c r="H121" s="92">
        <v>12</v>
      </c>
      <c r="I121" s="92">
        <v>4</v>
      </c>
      <c r="J121" s="100">
        <f t="shared" si="1"/>
        <v>48</v>
      </c>
    </row>
    <row r="122" spans="1:15" ht="15">
      <c r="A122" s="46">
        <v>119</v>
      </c>
      <c r="B122" s="69" t="s">
        <v>464</v>
      </c>
      <c r="C122" s="40">
        <v>1009</v>
      </c>
      <c r="D122" s="69" t="s">
        <v>393</v>
      </c>
      <c r="E122" s="40" t="s">
        <v>289</v>
      </c>
      <c r="F122" s="69">
        <v>4127</v>
      </c>
      <c r="G122" s="88">
        <v>39671</v>
      </c>
      <c r="H122" s="92">
        <v>20</v>
      </c>
      <c r="I122" s="92">
        <v>1</v>
      </c>
      <c r="J122" s="100">
        <f t="shared" si="1"/>
        <v>20</v>
      </c>
      <c r="O122" s="19">
        <f>48/12</f>
        <v>4</v>
      </c>
    </row>
    <row r="123" spans="1:15" ht="15">
      <c r="A123" s="46">
        <v>120</v>
      </c>
      <c r="B123" s="69" t="s">
        <v>488</v>
      </c>
      <c r="C123" s="64"/>
      <c r="D123" s="69"/>
      <c r="E123" s="46" t="s">
        <v>241</v>
      </c>
      <c r="F123" s="69">
        <v>126369</v>
      </c>
      <c r="G123" s="88">
        <v>39673</v>
      </c>
      <c r="H123" s="92">
        <v>60</v>
      </c>
      <c r="I123" s="92">
        <v>0.6</v>
      </c>
      <c r="J123" s="100">
        <f t="shared" si="1"/>
        <v>36</v>
      </c>
    </row>
    <row r="124" spans="1:15" ht="15">
      <c r="A124" s="46">
        <v>121</v>
      </c>
      <c r="B124" s="69" t="s">
        <v>417</v>
      </c>
      <c r="C124" s="40">
        <v>1006</v>
      </c>
      <c r="D124" s="69"/>
      <c r="E124" s="46" t="s">
        <v>241</v>
      </c>
      <c r="F124" s="69">
        <v>126841</v>
      </c>
      <c r="G124" s="88">
        <v>39687</v>
      </c>
      <c r="H124" s="92">
        <v>600</v>
      </c>
      <c r="I124" s="92">
        <v>0.04</v>
      </c>
      <c r="J124" s="100">
        <f t="shared" si="1"/>
        <v>24</v>
      </c>
    </row>
    <row r="125" spans="1:15" ht="15">
      <c r="A125" s="46">
        <v>122</v>
      </c>
      <c r="B125" s="69" t="s">
        <v>489</v>
      </c>
      <c r="C125" s="64">
        <v>1010</v>
      </c>
      <c r="D125" s="69" t="s">
        <v>281</v>
      </c>
      <c r="E125" s="46" t="s">
        <v>280</v>
      </c>
      <c r="F125" s="69">
        <v>13</v>
      </c>
      <c r="G125" s="88">
        <v>39687</v>
      </c>
      <c r="H125" s="92">
        <v>12</v>
      </c>
      <c r="I125" s="92">
        <v>4.5</v>
      </c>
      <c r="J125" s="100">
        <f t="shared" si="1"/>
        <v>54</v>
      </c>
    </row>
    <row r="126" spans="1:15" ht="15">
      <c r="A126" s="46">
        <v>123</v>
      </c>
      <c r="B126" s="69" t="s">
        <v>490</v>
      </c>
      <c r="C126" s="40">
        <v>1021</v>
      </c>
      <c r="D126" s="69" t="s">
        <v>305</v>
      </c>
      <c r="E126" s="46" t="s">
        <v>304</v>
      </c>
      <c r="F126" s="69">
        <v>388241</v>
      </c>
      <c r="G126" s="88">
        <v>39691</v>
      </c>
      <c r="H126" s="92">
        <v>20</v>
      </c>
      <c r="I126" s="92">
        <v>0.7</v>
      </c>
      <c r="J126" s="100">
        <f t="shared" si="1"/>
        <v>14</v>
      </c>
    </row>
    <row r="127" spans="1:15" ht="15">
      <c r="A127" s="46">
        <v>124</v>
      </c>
      <c r="B127" s="69" t="s">
        <v>491</v>
      </c>
      <c r="C127" s="40">
        <v>1053</v>
      </c>
      <c r="D127" s="69" t="s">
        <v>85</v>
      </c>
      <c r="E127" s="40" t="s">
        <v>84</v>
      </c>
      <c r="F127" s="69">
        <v>18681</v>
      </c>
      <c r="G127" s="88">
        <v>39691</v>
      </c>
      <c r="H127" s="92">
        <v>1000</v>
      </c>
      <c r="I127" s="92">
        <v>0.375</v>
      </c>
      <c r="J127" s="100">
        <f t="shared" si="1"/>
        <v>375</v>
      </c>
    </row>
    <row r="128" spans="1:15" ht="15">
      <c r="A128" s="46">
        <v>125</v>
      </c>
      <c r="B128" s="69" t="s">
        <v>492</v>
      </c>
      <c r="C128" s="40">
        <v>1054</v>
      </c>
      <c r="D128" s="69" t="s">
        <v>85</v>
      </c>
      <c r="E128" s="40" t="s">
        <v>84</v>
      </c>
      <c r="F128" s="69">
        <v>18580</v>
      </c>
      <c r="G128" s="88">
        <v>39673</v>
      </c>
      <c r="H128" s="92">
        <v>2000</v>
      </c>
      <c r="I128" s="92">
        <v>0.3</v>
      </c>
      <c r="J128" s="100">
        <f t="shared" si="1"/>
        <v>600</v>
      </c>
    </row>
    <row r="129" spans="1:10" ht="15">
      <c r="A129" s="46">
        <v>126</v>
      </c>
      <c r="B129" s="69" t="s">
        <v>493</v>
      </c>
      <c r="C129" s="64"/>
      <c r="D129" s="69" t="s">
        <v>393</v>
      </c>
      <c r="E129" s="40" t="s">
        <v>289</v>
      </c>
      <c r="F129" s="69">
        <v>4332</v>
      </c>
      <c r="G129" s="88">
        <v>39712</v>
      </c>
      <c r="H129" s="92">
        <v>2</v>
      </c>
      <c r="I129" s="92">
        <v>225</v>
      </c>
      <c r="J129" s="100">
        <f t="shared" si="1"/>
        <v>450</v>
      </c>
    </row>
    <row r="130" spans="1:10" ht="15">
      <c r="A130" s="46">
        <v>127</v>
      </c>
      <c r="B130" s="69" t="s">
        <v>466</v>
      </c>
      <c r="C130" s="40">
        <v>1008</v>
      </c>
      <c r="D130" s="69" t="s">
        <v>393</v>
      </c>
      <c r="E130" s="40" t="s">
        <v>289</v>
      </c>
      <c r="F130" s="69">
        <v>4301</v>
      </c>
      <c r="G130" s="88">
        <v>39707</v>
      </c>
      <c r="H130" s="92">
        <v>20</v>
      </c>
      <c r="I130" s="92">
        <v>5.5</v>
      </c>
      <c r="J130" s="100">
        <f t="shared" si="1"/>
        <v>110</v>
      </c>
    </row>
    <row r="131" spans="1:10" ht="15">
      <c r="A131" s="46">
        <v>128</v>
      </c>
      <c r="B131" s="69" t="s">
        <v>462</v>
      </c>
      <c r="C131" s="40">
        <v>1001</v>
      </c>
      <c r="D131" s="69"/>
      <c r="E131" s="46" t="s">
        <v>241</v>
      </c>
      <c r="F131" s="69">
        <v>127716</v>
      </c>
      <c r="G131" s="88">
        <v>39716</v>
      </c>
      <c r="H131" s="92">
        <v>700</v>
      </c>
      <c r="I131" s="92">
        <v>0.35</v>
      </c>
      <c r="J131" s="100">
        <f t="shared" si="1"/>
        <v>244.99999999999997</v>
      </c>
    </row>
    <row r="132" spans="1:10" ht="15">
      <c r="A132" s="46">
        <v>129</v>
      </c>
      <c r="B132" s="69" t="s">
        <v>494</v>
      </c>
      <c r="C132" s="40">
        <v>1006</v>
      </c>
      <c r="D132" s="69"/>
      <c r="E132" s="46" t="s">
        <v>241</v>
      </c>
      <c r="F132" s="69">
        <v>127716</v>
      </c>
      <c r="G132" s="88">
        <v>39716</v>
      </c>
      <c r="H132" s="92">
        <v>700</v>
      </c>
      <c r="I132" s="92">
        <v>0.04</v>
      </c>
      <c r="J132" s="100">
        <f t="shared" si="1"/>
        <v>28</v>
      </c>
    </row>
    <row r="133" spans="1:10" ht="15">
      <c r="A133" s="46">
        <v>130</v>
      </c>
      <c r="B133" s="69" t="s">
        <v>495</v>
      </c>
      <c r="C133" s="64">
        <v>1043</v>
      </c>
      <c r="D133" s="69" t="s">
        <v>275</v>
      </c>
      <c r="E133" s="46" t="s">
        <v>274</v>
      </c>
      <c r="F133" s="69">
        <v>1118</v>
      </c>
      <c r="G133" s="88">
        <v>39690</v>
      </c>
      <c r="H133" s="92">
        <v>500</v>
      </c>
      <c r="I133" s="92">
        <v>23</v>
      </c>
      <c r="J133" s="100">
        <f t="shared" si="1"/>
        <v>11500</v>
      </c>
    </row>
    <row r="134" spans="1:10" ht="15">
      <c r="A134" s="46">
        <v>131</v>
      </c>
      <c r="B134" s="69" t="s">
        <v>375</v>
      </c>
      <c r="C134" s="40">
        <v>1041</v>
      </c>
      <c r="D134" s="69" t="s">
        <v>275</v>
      </c>
      <c r="E134" s="46" t="s">
        <v>274</v>
      </c>
      <c r="F134" s="69">
        <v>1118</v>
      </c>
      <c r="G134" s="88">
        <v>39690</v>
      </c>
      <c r="H134" s="92">
        <v>2000</v>
      </c>
      <c r="I134" s="92">
        <v>1.1499999999999999</v>
      </c>
      <c r="J134" s="100">
        <f t="shared" si="1"/>
        <v>2300</v>
      </c>
    </row>
    <row r="135" spans="1:10" ht="15">
      <c r="A135" s="46">
        <v>132</v>
      </c>
      <c r="B135" s="69" t="s">
        <v>472</v>
      </c>
      <c r="C135" s="40">
        <v>1027</v>
      </c>
      <c r="D135" s="69" t="s">
        <v>393</v>
      </c>
      <c r="E135" s="40" t="s">
        <v>289</v>
      </c>
      <c r="F135" s="69">
        <v>4431</v>
      </c>
      <c r="G135" s="88">
        <v>39733</v>
      </c>
      <c r="H135" s="92">
        <v>3</v>
      </c>
      <c r="I135" s="92">
        <v>64</v>
      </c>
      <c r="J135" s="100">
        <f t="shared" si="1"/>
        <v>192</v>
      </c>
    </row>
    <row r="136" spans="1:10" ht="15">
      <c r="A136" s="46">
        <v>133</v>
      </c>
      <c r="B136" s="69" t="s">
        <v>466</v>
      </c>
      <c r="C136" s="40">
        <v>1008</v>
      </c>
      <c r="D136" s="69" t="s">
        <v>393</v>
      </c>
      <c r="E136" s="40" t="s">
        <v>289</v>
      </c>
      <c r="F136" s="69">
        <v>4431</v>
      </c>
      <c r="G136" s="88">
        <v>39733</v>
      </c>
      <c r="H136" s="68">
        <v>10</v>
      </c>
      <c r="I136" s="92">
        <v>5.5</v>
      </c>
      <c r="J136" s="100">
        <f t="shared" si="1"/>
        <v>55</v>
      </c>
    </row>
    <row r="137" spans="1:10" ht="15">
      <c r="A137" s="46">
        <v>134</v>
      </c>
      <c r="B137" s="69" t="s">
        <v>482</v>
      </c>
      <c r="C137" s="64"/>
      <c r="D137" s="69" t="s">
        <v>393</v>
      </c>
      <c r="E137" s="40" t="s">
        <v>289</v>
      </c>
      <c r="F137" s="69">
        <v>4431</v>
      </c>
      <c r="G137" s="88">
        <v>39733</v>
      </c>
      <c r="H137" s="92">
        <v>1</v>
      </c>
      <c r="I137" s="92">
        <v>25</v>
      </c>
      <c r="J137" s="100">
        <f t="shared" si="1"/>
        <v>25</v>
      </c>
    </row>
    <row r="138" spans="1:10" ht="15">
      <c r="A138" s="46">
        <v>135</v>
      </c>
      <c r="B138" s="69" t="s">
        <v>402</v>
      </c>
      <c r="C138" s="40">
        <v>1063</v>
      </c>
      <c r="D138" s="69" t="s">
        <v>393</v>
      </c>
      <c r="E138" s="40" t="s">
        <v>289</v>
      </c>
      <c r="F138" s="69">
        <v>4431</v>
      </c>
      <c r="G138" s="88">
        <v>39733</v>
      </c>
      <c r="H138" s="92">
        <v>30</v>
      </c>
      <c r="I138" s="92">
        <v>1</v>
      </c>
      <c r="J138" s="100">
        <f t="shared" si="1"/>
        <v>30</v>
      </c>
    </row>
    <row r="139" spans="1:10" ht="15">
      <c r="A139" s="46">
        <v>136</v>
      </c>
      <c r="B139" s="69" t="s">
        <v>462</v>
      </c>
      <c r="C139" s="40">
        <v>1001</v>
      </c>
      <c r="D139" s="69"/>
      <c r="E139" s="46" t="s">
        <v>241</v>
      </c>
      <c r="F139" s="69">
        <v>128502</v>
      </c>
      <c r="G139" s="88">
        <v>39743</v>
      </c>
      <c r="H139" s="92">
        <v>100</v>
      </c>
      <c r="I139" s="92">
        <v>0.38</v>
      </c>
      <c r="J139" s="100">
        <f t="shared" si="1"/>
        <v>38</v>
      </c>
    </row>
    <row r="140" spans="1:10" ht="15">
      <c r="A140" s="46">
        <v>137</v>
      </c>
      <c r="B140" s="69" t="s">
        <v>472</v>
      </c>
      <c r="C140" s="40">
        <v>1027</v>
      </c>
      <c r="D140" s="69" t="s">
        <v>393</v>
      </c>
      <c r="E140" s="40" t="s">
        <v>289</v>
      </c>
      <c r="F140" s="69">
        <v>4496</v>
      </c>
      <c r="G140" s="88">
        <v>39748</v>
      </c>
      <c r="H140" s="92">
        <v>3</v>
      </c>
      <c r="I140" s="92">
        <v>64</v>
      </c>
      <c r="J140" s="100">
        <f t="shared" si="1"/>
        <v>192</v>
      </c>
    </row>
    <row r="141" spans="1:10" ht="15">
      <c r="A141" s="46">
        <v>138</v>
      </c>
      <c r="B141" s="69" t="s">
        <v>398</v>
      </c>
      <c r="C141" s="40">
        <v>1061</v>
      </c>
      <c r="D141" s="69" t="s">
        <v>393</v>
      </c>
      <c r="E141" s="40" t="s">
        <v>289</v>
      </c>
      <c r="F141" s="69">
        <v>4496</v>
      </c>
      <c r="G141" s="88">
        <v>39748</v>
      </c>
      <c r="H141" s="92">
        <v>1</v>
      </c>
      <c r="I141" s="92">
        <v>537</v>
      </c>
      <c r="J141" s="100">
        <f t="shared" si="1"/>
        <v>537</v>
      </c>
    </row>
    <row r="142" spans="1:10" ht="15">
      <c r="A142" s="46">
        <v>139</v>
      </c>
      <c r="B142" s="69" t="s">
        <v>473</v>
      </c>
      <c r="C142" s="40">
        <v>1034</v>
      </c>
      <c r="D142" s="69" t="s">
        <v>393</v>
      </c>
      <c r="E142" s="40" t="s">
        <v>289</v>
      </c>
      <c r="F142" s="69">
        <v>4496</v>
      </c>
      <c r="G142" s="88">
        <v>39748</v>
      </c>
      <c r="H142" s="92">
        <v>2</v>
      </c>
      <c r="I142" s="92">
        <v>210</v>
      </c>
      <c r="J142" s="100">
        <f t="shared" si="1"/>
        <v>420</v>
      </c>
    </row>
    <row r="143" spans="1:10" ht="15">
      <c r="A143" s="46">
        <v>140</v>
      </c>
      <c r="B143" s="69" t="s">
        <v>461</v>
      </c>
      <c r="C143" s="40">
        <v>1035</v>
      </c>
      <c r="D143" s="69" t="s">
        <v>393</v>
      </c>
      <c r="E143" s="40" t="s">
        <v>289</v>
      </c>
      <c r="F143" s="69">
        <v>4496</v>
      </c>
      <c r="G143" s="88">
        <v>39748</v>
      </c>
      <c r="H143" s="92">
        <v>1</v>
      </c>
      <c r="I143" s="92">
        <v>368</v>
      </c>
      <c r="J143" s="100">
        <f t="shared" si="1"/>
        <v>368</v>
      </c>
    </row>
    <row r="144" spans="1:10" ht="15">
      <c r="A144" s="46">
        <v>141</v>
      </c>
      <c r="B144" s="69" t="s">
        <v>402</v>
      </c>
      <c r="C144" s="40">
        <v>1063</v>
      </c>
      <c r="D144" s="69" t="s">
        <v>393</v>
      </c>
      <c r="E144" s="40" t="s">
        <v>289</v>
      </c>
      <c r="F144" s="69">
        <v>4496</v>
      </c>
      <c r="G144" s="88">
        <v>39748</v>
      </c>
      <c r="H144" s="92">
        <v>30</v>
      </c>
      <c r="I144" s="92">
        <v>1</v>
      </c>
      <c r="J144" s="100">
        <f t="shared" si="1"/>
        <v>30</v>
      </c>
    </row>
    <row r="145" spans="1:10" ht="15">
      <c r="A145" s="46">
        <v>142</v>
      </c>
      <c r="B145" s="69" t="s">
        <v>496</v>
      </c>
      <c r="C145" s="64">
        <v>1010</v>
      </c>
      <c r="D145" s="69" t="s">
        <v>393</v>
      </c>
      <c r="E145" s="40" t="s">
        <v>289</v>
      </c>
      <c r="F145" s="69">
        <v>4496</v>
      </c>
      <c r="G145" s="88">
        <v>39748</v>
      </c>
      <c r="H145" s="92">
        <v>1</v>
      </c>
      <c r="I145" s="92">
        <v>48</v>
      </c>
      <c r="J145" s="100">
        <f t="shared" si="1"/>
        <v>48</v>
      </c>
    </row>
    <row r="146" spans="1:10" ht="15">
      <c r="A146" s="46">
        <v>143</v>
      </c>
      <c r="B146" s="69" t="s">
        <v>462</v>
      </c>
      <c r="C146" s="40">
        <v>1001</v>
      </c>
      <c r="D146" s="69"/>
      <c r="E146" s="46" t="s">
        <v>241</v>
      </c>
      <c r="F146" s="69">
        <v>128856</v>
      </c>
      <c r="G146" s="88">
        <v>39754</v>
      </c>
      <c r="H146" s="92">
        <v>500</v>
      </c>
      <c r="I146" s="92">
        <v>0.35</v>
      </c>
      <c r="J146" s="100">
        <f t="shared" si="1"/>
        <v>175</v>
      </c>
    </row>
    <row r="147" spans="1:10" ht="15">
      <c r="A147" s="46">
        <v>144</v>
      </c>
      <c r="B147" s="69" t="s">
        <v>497</v>
      </c>
      <c r="C147" s="40">
        <v>1051</v>
      </c>
      <c r="D147" s="69" t="s">
        <v>275</v>
      </c>
      <c r="E147" s="46" t="s">
        <v>274</v>
      </c>
      <c r="F147" s="69">
        <v>1150</v>
      </c>
      <c r="G147" s="88">
        <v>39750</v>
      </c>
      <c r="H147" s="92">
        <v>1000</v>
      </c>
      <c r="I147" s="92">
        <v>0.5</v>
      </c>
      <c r="J147" s="100">
        <f t="shared" si="1"/>
        <v>500</v>
      </c>
    </row>
    <row r="148" spans="1:10" ht="15">
      <c r="A148" s="46">
        <v>145</v>
      </c>
      <c r="B148" s="69" t="s">
        <v>472</v>
      </c>
      <c r="C148" s="40">
        <v>1027</v>
      </c>
      <c r="D148" s="69" t="s">
        <v>393</v>
      </c>
      <c r="E148" s="40" t="s">
        <v>289</v>
      </c>
      <c r="F148" s="69">
        <v>4575</v>
      </c>
      <c r="G148" s="88">
        <v>39762</v>
      </c>
      <c r="H148" s="92">
        <v>3</v>
      </c>
      <c r="I148" s="92">
        <v>64</v>
      </c>
      <c r="J148" s="100">
        <f t="shared" si="1"/>
        <v>192</v>
      </c>
    </row>
    <row r="149" spans="1:10" ht="15">
      <c r="A149" s="46">
        <v>146</v>
      </c>
      <c r="B149" s="69" t="s">
        <v>498</v>
      </c>
      <c r="C149" s="64">
        <v>1060</v>
      </c>
      <c r="D149" s="69" t="s">
        <v>393</v>
      </c>
      <c r="E149" s="40" t="s">
        <v>289</v>
      </c>
      <c r="F149" s="69">
        <v>4575</v>
      </c>
      <c r="G149" s="88">
        <v>39762</v>
      </c>
      <c r="H149" s="92">
        <v>2</v>
      </c>
      <c r="I149" s="92">
        <v>5</v>
      </c>
      <c r="J149" s="100">
        <f t="shared" si="1"/>
        <v>10</v>
      </c>
    </row>
    <row r="150" spans="1:10" ht="15">
      <c r="A150" s="46">
        <v>147</v>
      </c>
      <c r="B150" s="69" t="s">
        <v>499</v>
      </c>
      <c r="C150" s="40">
        <v>1053</v>
      </c>
      <c r="D150" s="69" t="s">
        <v>85</v>
      </c>
      <c r="E150" s="40" t="s">
        <v>84</v>
      </c>
      <c r="F150" s="69">
        <v>19081</v>
      </c>
      <c r="G150" s="88">
        <v>39765</v>
      </c>
      <c r="H150" s="92">
        <v>2000</v>
      </c>
      <c r="I150" s="92">
        <v>0.375</v>
      </c>
      <c r="J150" s="100">
        <f t="shared" si="1"/>
        <v>750</v>
      </c>
    </row>
    <row r="151" spans="1:10" ht="15">
      <c r="A151" s="46">
        <v>148</v>
      </c>
      <c r="B151" s="69" t="s">
        <v>500</v>
      </c>
      <c r="C151" s="40">
        <v>1039</v>
      </c>
      <c r="D151" s="69" t="s">
        <v>85</v>
      </c>
      <c r="E151" s="40" t="s">
        <v>84</v>
      </c>
      <c r="F151" s="69">
        <v>19098</v>
      </c>
      <c r="G151" s="88">
        <v>39768</v>
      </c>
      <c r="H151" s="92">
        <v>20</v>
      </c>
      <c r="I151" s="92">
        <v>9</v>
      </c>
      <c r="J151" s="100">
        <f t="shared" si="1"/>
        <v>180</v>
      </c>
    </row>
    <row r="152" spans="1:10" ht="15">
      <c r="A152" s="46">
        <v>149</v>
      </c>
      <c r="B152" s="69" t="s">
        <v>485</v>
      </c>
      <c r="C152" s="40">
        <v>1005</v>
      </c>
      <c r="D152" s="69" t="s">
        <v>501</v>
      </c>
      <c r="E152" s="64"/>
      <c r="F152" s="69">
        <v>8994</v>
      </c>
      <c r="G152" s="88">
        <v>39776</v>
      </c>
      <c r="H152" s="92">
        <v>500</v>
      </c>
      <c r="I152" s="68">
        <f>75/500</f>
        <v>0.15</v>
      </c>
      <c r="J152" s="100">
        <f t="shared" ref="J152:J163" si="2">H152*I152</f>
        <v>75</v>
      </c>
    </row>
    <row r="153" spans="1:10" ht="15">
      <c r="A153" s="46">
        <v>150</v>
      </c>
      <c r="B153" s="69" t="s">
        <v>502</v>
      </c>
      <c r="C153" s="40">
        <v>1027</v>
      </c>
      <c r="D153" s="69" t="s">
        <v>393</v>
      </c>
      <c r="E153" s="40" t="s">
        <v>289</v>
      </c>
      <c r="F153" s="69">
        <v>4754</v>
      </c>
      <c r="G153" s="88">
        <v>39797</v>
      </c>
      <c r="H153" s="92">
        <v>3</v>
      </c>
      <c r="I153" s="92">
        <v>64</v>
      </c>
      <c r="J153" s="100">
        <f t="shared" si="2"/>
        <v>192</v>
      </c>
    </row>
    <row r="154" spans="1:10" ht="15">
      <c r="A154" s="46">
        <v>151</v>
      </c>
      <c r="B154" s="69" t="s">
        <v>466</v>
      </c>
      <c r="C154" s="40">
        <v>1008</v>
      </c>
      <c r="D154" s="69" t="s">
        <v>393</v>
      </c>
      <c r="E154" s="40" t="s">
        <v>289</v>
      </c>
      <c r="F154" s="69">
        <v>4754</v>
      </c>
      <c r="G154" s="88">
        <v>39797</v>
      </c>
      <c r="H154" s="92">
        <v>20</v>
      </c>
      <c r="I154" s="92">
        <v>5.5</v>
      </c>
      <c r="J154" s="100">
        <f t="shared" si="2"/>
        <v>110</v>
      </c>
    </row>
    <row r="155" spans="1:10" ht="15">
      <c r="A155" s="46">
        <v>152</v>
      </c>
      <c r="B155" s="69" t="s">
        <v>400</v>
      </c>
      <c r="C155" s="40">
        <v>1062</v>
      </c>
      <c r="D155" s="69" t="s">
        <v>393</v>
      </c>
      <c r="E155" s="40" t="s">
        <v>289</v>
      </c>
      <c r="F155" s="69">
        <v>4754</v>
      </c>
      <c r="G155" s="88">
        <v>39797</v>
      </c>
      <c r="H155" s="92">
        <v>1</v>
      </c>
      <c r="I155" s="92">
        <v>180</v>
      </c>
      <c r="J155" s="100">
        <f t="shared" si="2"/>
        <v>180</v>
      </c>
    </row>
    <row r="156" spans="1:10" ht="15">
      <c r="A156" s="46">
        <v>153</v>
      </c>
      <c r="B156" s="69" t="s">
        <v>503</v>
      </c>
      <c r="C156" s="40">
        <v>1061</v>
      </c>
      <c r="D156" s="69" t="s">
        <v>393</v>
      </c>
      <c r="E156" s="40" t="s">
        <v>289</v>
      </c>
      <c r="F156" s="69">
        <v>4770</v>
      </c>
      <c r="G156" s="88">
        <v>39799</v>
      </c>
      <c r="H156" s="92">
        <v>1</v>
      </c>
      <c r="I156" s="92">
        <v>537</v>
      </c>
      <c r="J156" s="100">
        <f t="shared" si="2"/>
        <v>537</v>
      </c>
    </row>
    <row r="157" spans="1:10" ht="15">
      <c r="A157" s="46">
        <v>154</v>
      </c>
      <c r="B157" s="69" t="s">
        <v>400</v>
      </c>
      <c r="C157" s="40">
        <v>1062</v>
      </c>
      <c r="D157" s="69" t="s">
        <v>393</v>
      </c>
      <c r="E157" s="40" t="s">
        <v>289</v>
      </c>
      <c r="F157" s="69">
        <v>4770</v>
      </c>
      <c r="G157" s="88">
        <v>39799</v>
      </c>
      <c r="H157" s="92">
        <v>1</v>
      </c>
      <c r="I157" s="92">
        <v>180</v>
      </c>
      <c r="J157" s="100">
        <f t="shared" si="2"/>
        <v>180</v>
      </c>
    </row>
    <row r="158" spans="1:10" ht="15">
      <c r="A158" s="46">
        <v>155</v>
      </c>
      <c r="B158" s="69" t="s">
        <v>480</v>
      </c>
      <c r="C158" s="40">
        <v>1015</v>
      </c>
      <c r="D158" s="69" t="s">
        <v>393</v>
      </c>
      <c r="E158" s="40" t="s">
        <v>289</v>
      </c>
      <c r="F158" s="69">
        <v>4770</v>
      </c>
      <c r="G158" s="88">
        <v>39799</v>
      </c>
      <c r="H158" s="92">
        <v>1</v>
      </c>
      <c r="I158" s="92">
        <v>25</v>
      </c>
      <c r="J158" s="100">
        <f t="shared" si="2"/>
        <v>25</v>
      </c>
    </row>
    <row r="159" spans="1:10" ht="15">
      <c r="A159" s="46">
        <v>156</v>
      </c>
      <c r="B159" s="69" t="s">
        <v>403</v>
      </c>
      <c r="C159" s="40">
        <v>1064</v>
      </c>
      <c r="D159" s="69" t="s">
        <v>393</v>
      </c>
      <c r="E159" s="40" t="s">
        <v>289</v>
      </c>
      <c r="F159" s="69">
        <v>4770</v>
      </c>
      <c r="G159" s="88">
        <v>39799</v>
      </c>
      <c r="H159" s="92">
        <v>10</v>
      </c>
      <c r="I159" s="92">
        <v>2.5</v>
      </c>
      <c r="J159" s="100">
        <f t="shared" si="2"/>
        <v>25</v>
      </c>
    </row>
    <row r="160" spans="1:10" ht="15">
      <c r="A160" s="46">
        <v>157</v>
      </c>
      <c r="B160" s="69" t="s">
        <v>391</v>
      </c>
      <c r="C160" s="40">
        <v>1056</v>
      </c>
      <c r="D160" s="69" t="s">
        <v>275</v>
      </c>
      <c r="E160" s="46" t="s">
        <v>274</v>
      </c>
      <c r="F160" s="69">
        <v>1178</v>
      </c>
      <c r="G160" s="88">
        <v>39800</v>
      </c>
      <c r="H160" s="92">
        <v>200</v>
      </c>
      <c r="I160" s="92">
        <v>5</v>
      </c>
      <c r="J160" s="100">
        <f t="shared" si="2"/>
        <v>1000</v>
      </c>
    </row>
    <row r="161" spans="1:10" ht="15">
      <c r="A161" s="46">
        <v>158</v>
      </c>
      <c r="B161" s="80" t="s">
        <v>365</v>
      </c>
      <c r="C161" s="64">
        <v>1055</v>
      </c>
      <c r="D161" s="69" t="s">
        <v>393</v>
      </c>
      <c r="E161" s="40" t="s">
        <v>289</v>
      </c>
      <c r="F161" s="69">
        <v>4807</v>
      </c>
      <c r="G161" s="88">
        <v>39813</v>
      </c>
      <c r="H161" s="92">
        <v>2</v>
      </c>
      <c r="I161" s="92">
        <v>13</v>
      </c>
      <c r="J161" s="100">
        <f t="shared" si="2"/>
        <v>26</v>
      </c>
    </row>
    <row r="162" spans="1:10" ht="15">
      <c r="A162" s="46">
        <v>159</v>
      </c>
      <c r="B162" s="69" t="s">
        <v>462</v>
      </c>
      <c r="C162" s="40">
        <v>1001</v>
      </c>
      <c r="D162" s="69"/>
      <c r="E162" s="46" t="s">
        <v>241</v>
      </c>
      <c r="F162" s="69">
        <v>131530</v>
      </c>
      <c r="G162" s="88">
        <v>39832</v>
      </c>
      <c r="H162" s="92">
        <v>600</v>
      </c>
      <c r="I162" s="92">
        <v>0.34</v>
      </c>
      <c r="J162" s="100">
        <f t="shared" si="2"/>
        <v>204.00000000000003</v>
      </c>
    </row>
    <row r="163" spans="1:10" ht="15">
      <c r="A163" s="46">
        <v>160</v>
      </c>
      <c r="B163" s="69" t="s">
        <v>453</v>
      </c>
      <c r="C163" s="40">
        <v>1027</v>
      </c>
      <c r="D163" s="69" t="s">
        <v>393</v>
      </c>
      <c r="E163" s="40" t="s">
        <v>289</v>
      </c>
      <c r="F163" s="69">
        <v>4904</v>
      </c>
      <c r="G163" s="88">
        <v>39833</v>
      </c>
      <c r="H163" s="92">
        <v>5</v>
      </c>
      <c r="I163" s="92">
        <v>64</v>
      </c>
      <c r="J163" s="100">
        <f t="shared" si="2"/>
        <v>320</v>
      </c>
    </row>
    <row r="197" spans="1:4" ht="20.25">
      <c r="A197" s="102"/>
      <c r="B197" s="102" t="s">
        <v>277</v>
      </c>
      <c r="C197" s="103">
        <v>1378.57</v>
      </c>
      <c r="D197" s="104"/>
    </row>
    <row r="198" spans="1:4" ht="20.25">
      <c r="A198" s="105"/>
      <c r="B198" s="105" t="s">
        <v>504</v>
      </c>
      <c r="C198" s="106">
        <v>100</v>
      </c>
      <c r="D198" s="68"/>
    </row>
    <row r="199" spans="1:4" ht="20.25">
      <c r="A199" s="105"/>
      <c r="B199" s="105" t="s">
        <v>505</v>
      </c>
      <c r="C199" s="106">
        <v>115</v>
      </c>
      <c r="D199" s="68"/>
    </row>
    <row r="200" spans="1:4" ht="20.25">
      <c r="A200" s="105"/>
      <c r="B200" s="105" t="s">
        <v>506</v>
      </c>
      <c r="C200" s="106">
        <v>115</v>
      </c>
      <c r="D200" s="68"/>
    </row>
    <row r="201" spans="1:4" ht="20.25">
      <c r="A201" s="105"/>
      <c r="B201" s="105" t="s">
        <v>507</v>
      </c>
      <c r="C201" s="106">
        <v>100</v>
      </c>
      <c r="D201" s="68"/>
    </row>
    <row r="202" spans="1:4" ht="20.25">
      <c r="A202" s="105"/>
      <c r="B202" s="105" t="s">
        <v>508</v>
      </c>
      <c r="C202" s="106">
        <v>100</v>
      </c>
      <c r="D202" s="68"/>
    </row>
    <row r="203" spans="1:4" ht="20.25">
      <c r="A203" s="105"/>
      <c r="B203" s="105" t="s">
        <v>509</v>
      </c>
      <c r="C203" s="106">
        <v>115.9</v>
      </c>
      <c r="D203" s="68"/>
    </row>
    <row r="204" spans="1:4" ht="20.25">
      <c r="A204" s="105"/>
      <c r="B204" s="105" t="s">
        <v>510</v>
      </c>
      <c r="C204" s="106">
        <v>100</v>
      </c>
      <c r="D204" s="68"/>
    </row>
    <row r="205" spans="1:4" ht="20.25">
      <c r="A205" s="105"/>
      <c r="B205" s="105" t="s">
        <v>511</v>
      </c>
      <c r="C205" s="106">
        <v>115</v>
      </c>
      <c r="D205" s="68"/>
    </row>
    <row r="206" spans="1:4" ht="20.25">
      <c r="A206" s="105"/>
      <c r="B206" s="105" t="s">
        <v>278</v>
      </c>
      <c r="C206" s="106">
        <v>123.7</v>
      </c>
      <c r="D206" s="68"/>
    </row>
    <row r="207" spans="1:4" ht="20.25">
      <c r="A207" s="105"/>
      <c r="B207" s="105" t="s">
        <v>512</v>
      </c>
      <c r="C207" s="106">
        <v>100</v>
      </c>
      <c r="D207" s="68"/>
    </row>
    <row r="208" spans="1:4" ht="20.25">
      <c r="A208" s="105"/>
      <c r="B208" s="105" t="s">
        <v>513</v>
      </c>
      <c r="C208" s="106">
        <v>130</v>
      </c>
      <c r="D208" s="68"/>
    </row>
    <row r="209" spans="1:4" ht="20.25">
      <c r="A209" s="105"/>
      <c r="B209" s="105" t="s">
        <v>514</v>
      </c>
      <c r="C209" s="106">
        <v>101.5</v>
      </c>
      <c r="D209" s="68"/>
    </row>
    <row r="210" spans="1:4" ht="20.25">
      <c r="A210" s="105"/>
      <c r="B210" s="105" t="s">
        <v>515</v>
      </c>
      <c r="C210" s="106">
        <v>100</v>
      </c>
      <c r="D210" s="68"/>
    </row>
    <row r="211" spans="1:4" ht="20.25">
      <c r="A211" s="105"/>
      <c r="B211" s="105" t="s">
        <v>516</v>
      </c>
      <c r="C211" s="106">
        <v>115</v>
      </c>
      <c r="D211" s="68"/>
    </row>
    <row r="212" spans="1:4" ht="20.25">
      <c r="A212" s="105"/>
      <c r="B212" s="105" t="s">
        <v>517</v>
      </c>
      <c r="C212" s="106">
        <v>100</v>
      </c>
      <c r="D212" s="68"/>
    </row>
    <row r="213" spans="1:4" ht="20.25">
      <c r="A213" s="105"/>
      <c r="B213" s="105" t="s">
        <v>518</v>
      </c>
      <c r="C213" s="106">
        <v>100</v>
      </c>
      <c r="D213" s="68"/>
    </row>
    <row r="214" spans="1:4" ht="20.25">
      <c r="A214" s="105"/>
      <c r="B214" s="105" t="s">
        <v>519</v>
      </c>
      <c r="C214" s="106">
        <v>30.49</v>
      </c>
      <c r="D214" s="68"/>
    </row>
    <row r="215" spans="1:4" ht="20.25">
      <c r="A215" s="105"/>
      <c r="B215" s="105" t="s">
        <v>520</v>
      </c>
      <c r="C215" s="106">
        <v>149</v>
      </c>
      <c r="D215" s="68"/>
    </row>
    <row r="216" spans="1:4" ht="20.25">
      <c r="A216" s="105"/>
      <c r="B216" s="105" t="s">
        <v>521</v>
      </c>
      <c r="C216" s="106">
        <v>735</v>
      </c>
      <c r="D216" s="68"/>
    </row>
    <row r="65536" spans="7:7" ht="15">
      <c r="G65536" s="88"/>
    </row>
  </sheetData>
  <autoFilter ref="A2:L160"/>
  <mergeCells count="1">
    <mergeCell ref="A1:J1"/>
  </mergeCells>
  <pageMargins left="0.5" right="0.5" top="1" bottom="1" header="0.5" footer="0.5"/>
  <pageSetup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Form</vt:lpstr>
      <vt:lpstr>Supplier List</vt:lpstr>
      <vt:lpstr>Item List</vt:lpstr>
      <vt:lpstr>Purchases</vt:lpstr>
      <vt:lpstr>Form!Print_Titles</vt:lpstr>
      <vt:lpstr>'Item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Anthony</cp:lastModifiedBy>
  <dcterms:created xsi:type="dcterms:W3CDTF">2009-01-15T11:23:38Z</dcterms:created>
  <dcterms:modified xsi:type="dcterms:W3CDTF">2009-01-21T04:48:24Z</dcterms:modified>
</cp:coreProperties>
</file>