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0055" windowHeight="8445"/>
  </bookViews>
  <sheets>
    <sheet name="IT table" sheetId="1" r:id="rId1"/>
    <sheet name="Other  Tax" sheetId="3" r:id="rId2"/>
    <sheet name="Cap Gains" sheetId="5" r:id="rId3"/>
    <sheet name="Cost Inflation Index" sheetId="4" r:id="rId4"/>
    <sheet name="About" sheetId="6" r:id="rId5"/>
  </sheets>
  <definedNames>
    <definedName name="_xlnm.Print_Area" localSheetId="2">'Cap Gains'!$B$3:$G$20</definedName>
    <definedName name="_xlnm.Print_Area" localSheetId="3">'Cost Inflation Index'!$B$2:$D$43</definedName>
    <definedName name="_xlnm.Print_Area" localSheetId="0">'IT table'!$A$1:$G$417</definedName>
    <definedName name="_xlnm.Print_Area" localSheetId="1">'Other  Tax'!$B$2:$F$28</definedName>
  </definedNames>
  <calcPr calcId="124519"/>
  <fileRecoveryPr autoRecover="0"/>
</workbook>
</file>

<file path=xl/calcChain.xml><?xml version="1.0" encoding="utf-8"?>
<calcChain xmlns="http://schemas.openxmlformats.org/spreadsheetml/2006/main">
  <c r="I401" i="1"/>
  <c r="J401" s="1"/>
  <c r="I402"/>
  <c r="I403" s="1"/>
  <c r="J403" s="1"/>
  <c r="J101"/>
  <c r="J100"/>
  <c r="J99"/>
  <c r="J98"/>
  <c r="J114"/>
  <c r="J113"/>
  <c r="J112"/>
  <c r="J111"/>
  <c r="J127"/>
  <c r="J126"/>
  <c r="J125"/>
  <c r="J124"/>
  <c r="J140"/>
  <c r="J139"/>
  <c r="J138"/>
  <c r="J137"/>
  <c r="J153"/>
  <c r="J152"/>
  <c r="J151"/>
  <c r="J150"/>
  <c r="J166"/>
  <c r="J165"/>
  <c r="J164"/>
  <c r="J163"/>
  <c r="J179"/>
  <c r="J178"/>
  <c r="J177"/>
  <c r="J176"/>
  <c r="J192"/>
  <c r="J191"/>
  <c r="J190"/>
  <c r="J189"/>
  <c r="J205"/>
  <c r="J204"/>
  <c r="J203"/>
  <c r="J202"/>
  <c r="J218"/>
  <c r="J217"/>
  <c r="J216"/>
  <c r="J215"/>
  <c r="J231"/>
  <c r="J230"/>
  <c r="J229"/>
  <c r="J228"/>
  <c r="J244"/>
  <c r="J243"/>
  <c r="J242"/>
  <c r="J241"/>
  <c r="J257"/>
  <c r="J256"/>
  <c r="J255"/>
  <c r="J254"/>
  <c r="J296"/>
  <c r="J295"/>
  <c r="J294"/>
  <c r="J293"/>
  <c r="J309"/>
  <c r="J308"/>
  <c r="J307"/>
  <c r="J306"/>
  <c r="J322"/>
  <c r="J321"/>
  <c r="J320"/>
  <c r="J319"/>
  <c r="J335"/>
  <c r="J334"/>
  <c r="J333"/>
  <c r="J332"/>
  <c r="J361"/>
  <c r="J360"/>
  <c r="J359"/>
  <c r="J358"/>
  <c r="J348"/>
  <c r="J347"/>
  <c r="J346"/>
  <c r="J345"/>
  <c r="J374"/>
  <c r="J373"/>
  <c r="J372"/>
  <c r="J371"/>
  <c r="J387"/>
  <c r="J386"/>
  <c r="J385"/>
  <c r="J384"/>
  <c r="J400"/>
  <c r="J399"/>
  <c r="J398"/>
  <c r="J397"/>
  <c r="J416"/>
  <c r="J415"/>
  <c r="J414"/>
  <c r="J413"/>
  <c r="J412"/>
  <c r="J411"/>
  <c r="J410"/>
  <c r="I411"/>
  <c r="I412" s="1"/>
  <c r="I410"/>
  <c r="C408"/>
  <c r="A408" s="1"/>
  <c r="B408"/>
  <c r="I99"/>
  <c r="N88"/>
  <c r="M88"/>
  <c r="L88"/>
  <c r="N87"/>
  <c r="M87"/>
  <c r="L87"/>
  <c r="P86"/>
  <c r="N86"/>
  <c r="M86"/>
  <c r="L86"/>
  <c r="I86"/>
  <c r="I87" s="1"/>
  <c r="Q85"/>
  <c r="P85"/>
  <c r="O85"/>
  <c r="N85"/>
  <c r="M85"/>
  <c r="L85"/>
  <c r="I85"/>
  <c r="R84"/>
  <c r="Q84"/>
  <c r="P84"/>
  <c r="O84"/>
  <c r="N84"/>
  <c r="M84"/>
  <c r="L84"/>
  <c r="N75"/>
  <c r="M75"/>
  <c r="L75"/>
  <c r="N74"/>
  <c r="M74"/>
  <c r="L74"/>
  <c r="N73"/>
  <c r="M73"/>
  <c r="L73"/>
  <c r="I73"/>
  <c r="I74" s="1"/>
  <c r="Q72"/>
  <c r="P72"/>
  <c r="N72"/>
  <c r="M72"/>
  <c r="L72"/>
  <c r="I72"/>
  <c r="O72" s="1"/>
  <c r="R71"/>
  <c r="Q71"/>
  <c r="P71"/>
  <c r="O71"/>
  <c r="N71"/>
  <c r="M71"/>
  <c r="L71"/>
  <c r="N62"/>
  <c r="M62"/>
  <c r="L62"/>
  <c r="N61"/>
  <c r="M61"/>
  <c r="L61"/>
  <c r="N60"/>
  <c r="M60"/>
  <c r="L60"/>
  <c r="I60"/>
  <c r="I61" s="1"/>
  <c r="O59"/>
  <c r="N59"/>
  <c r="M59"/>
  <c r="L59"/>
  <c r="I59"/>
  <c r="P59" s="1"/>
  <c r="R58"/>
  <c r="Q58"/>
  <c r="P58"/>
  <c r="O58"/>
  <c r="N58"/>
  <c r="M58"/>
  <c r="L58"/>
  <c r="N49"/>
  <c r="M49"/>
  <c r="L49"/>
  <c r="N48"/>
  <c r="M48"/>
  <c r="L48"/>
  <c r="N47"/>
  <c r="M47"/>
  <c r="L47"/>
  <c r="N46"/>
  <c r="M46"/>
  <c r="L46"/>
  <c r="I46"/>
  <c r="P46" s="1"/>
  <c r="R45"/>
  <c r="Q45"/>
  <c r="P45"/>
  <c r="O45"/>
  <c r="N45"/>
  <c r="M45"/>
  <c r="L45"/>
  <c r="N36"/>
  <c r="M36"/>
  <c r="L36"/>
  <c r="N35"/>
  <c r="M35"/>
  <c r="L35"/>
  <c r="I35"/>
  <c r="I36" s="1"/>
  <c r="P34"/>
  <c r="O34"/>
  <c r="N34"/>
  <c r="M34"/>
  <c r="L34"/>
  <c r="I34"/>
  <c r="Q34" s="1"/>
  <c r="Q33"/>
  <c r="P33"/>
  <c r="O33"/>
  <c r="N33"/>
  <c r="M33"/>
  <c r="L33"/>
  <c r="I33"/>
  <c r="R33" s="1"/>
  <c r="R32"/>
  <c r="Q32"/>
  <c r="P32"/>
  <c r="O32"/>
  <c r="N32"/>
  <c r="M32"/>
  <c r="L32"/>
  <c r="N23"/>
  <c r="M23"/>
  <c r="L23"/>
  <c r="N22"/>
  <c r="M22"/>
  <c r="L22"/>
  <c r="N21"/>
  <c r="M21"/>
  <c r="L21"/>
  <c r="N20"/>
  <c r="M20"/>
  <c r="L20"/>
  <c r="R19"/>
  <c r="Q19"/>
  <c r="P19"/>
  <c r="O19"/>
  <c r="N19"/>
  <c r="M19"/>
  <c r="L19"/>
  <c r="J10"/>
  <c r="J9"/>
  <c r="J8"/>
  <c r="J7"/>
  <c r="I10"/>
  <c r="I9"/>
  <c r="P9" s="1"/>
  <c r="I8"/>
  <c r="O9"/>
  <c r="I7"/>
  <c r="P7" s="1"/>
  <c r="N10"/>
  <c r="M10"/>
  <c r="L10"/>
  <c r="R9"/>
  <c r="Q9"/>
  <c r="N9"/>
  <c r="M9"/>
  <c r="L9"/>
  <c r="N8"/>
  <c r="M8"/>
  <c r="L8"/>
  <c r="O7"/>
  <c r="R6"/>
  <c r="Q6"/>
  <c r="P6"/>
  <c r="O6"/>
  <c r="N7"/>
  <c r="M7"/>
  <c r="L7"/>
  <c r="N6"/>
  <c r="M6"/>
  <c r="L6"/>
  <c r="I398"/>
  <c r="I399" s="1"/>
  <c r="I397"/>
  <c r="C395"/>
  <c r="B395"/>
  <c r="A395" s="1"/>
  <c r="I385"/>
  <c r="I386" s="1"/>
  <c r="I384"/>
  <c r="C382"/>
  <c r="A382" s="1"/>
  <c r="B382"/>
  <c r="I371"/>
  <c r="I372" s="1"/>
  <c r="C369"/>
  <c r="B369"/>
  <c r="A369"/>
  <c r="I359"/>
  <c r="I360" s="1"/>
  <c r="I358"/>
  <c r="C356"/>
  <c r="B356"/>
  <c r="A356" s="1"/>
  <c r="I346"/>
  <c r="I347" s="1"/>
  <c r="I345"/>
  <c r="C343"/>
  <c r="B343"/>
  <c r="A343" s="1"/>
  <c r="I333"/>
  <c r="I334" s="1"/>
  <c r="I332"/>
  <c r="C330"/>
  <c r="B330"/>
  <c r="A330" s="1"/>
  <c r="I320"/>
  <c r="I321" s="1"/>
  <c r="I319"/>
  <c r="C317"/>
  <c r="B317"/>
  <c r="A317" s="1"/>
  <c r="I307"/>
  <c r="I308" s="1"/>
  <c r="I306"/>
  <c r="C304"/>
  <c r="B304"/>
  <c r="A304" s="1"/>
  <c r="I294"/>
  <c r="I295" s="1"/>
  <c r="I293"/>
  <c r="C291"/>
  <c r="B291"/>
  <c r="A291" s="1"/>
  <c r="I280"/>
  <c r="J280" s="1"/>
  <c r="C278"/>
  <c r="B278"/>
  <c r="A278" s="1"/>
  <c r="I267"/>
  <c r="J267" s="1"/>
  <c r="C265"/>
  <c r="B265"/>
  <c r="A265" s="1"/>
  <c r="I255"/>
  <c r="I256" s="1"/>
  <c r="I254"/>
  <c r="C252"/>
  <c r="B252"/>
  <c r="A252" s="1"/>
  <c r="I242"/>
  <c r="I243" s="1"/>
  <c r="I241"/>
  <c r="C239"/>
  <c r="B239"/>
  <c r="A239" s="1"/>
  <c r="I229"/>
  <c r="I230" s="1"/>
  <c r="I228"/>
  <c r="C226"/>
  <c r="B226"/>
  <c r="A226" s="1"/>
  <c r="I216"/>
  <c r="I217" s="1"/>
  <c r="I215"/>
  <c r="C213"/>
  <c r="B213"/>
  <c r="A213" s="1"/>
  <c r="I203"/>
  <c r="I204" s="1"/>
  <c r="I202"/>
  <c r="C200"/>
  <c r="B200"/>
  <c r="A200" s="1"/>
  <c r="I190"/>
  <c r="I191" s="1"/>
  <c r="I189"/>
  <c r="C187"/>
  <c r="B187"/>
  <c r="A187" s="1"/>
  <c r="I177"/>
  <c r="I178" s="1"/>
  <c r="I176"/>
  <c r="C174"/>
  <c r="B174"/>
  <c r="A174" s="1"/>
  <c r="I164"/>
  <c r="I165" s="1"/>
  <c r="I163"/>
  <c r="C161"/>
  <c r="B161"/>
  <c r="A161" s="1"/>
  <c r="I150"/>
  <c r="I151" s="1"/>
  <c r="C148"/>
  <c r="B148"/>
  <c r="A148" s="1"/>
  <c r="I138"/>
  <c r="I139" s="1"/>
  <c r="I137"/>
  <c r="C135"/>
  <c r="B135"/>
  <c r="A135" s="1"/>
  <c r="C122"/>
  <c r="B122"/>
  <c r="A122"/>
  <c r="C109"/>
  <c r="B109"/>
  <c r="A109" s="1"/>
  <c r="C96"/>
  <c r="B96"/>
  <c r="A96" s="1"/>
  <c r="C83"/>
  <c r="B83"/>
  <c r="B31"/>
  <c r="B44" s="1"/>
  <c r="C18"/>
  <c r="C31" s="1"/>
  <c r="C44" s="1"/>
  <c r="C57" s="1"/>
  <c r="C70" s="1"/>
  <c r="B18"/>
  <c r="A5"/>
  <c r="I124"/>
  <c r="I125" s="1"/>
  <c r="I111"/>
  <c r="I112" s="1"/>
  <c r="I20"/>
  <c r="P20" s="1"/>
  <c r="I281" l="1"/>
  <c r="I268"/>
  <c r="J402"/>
  <c r="I413"/>
  <c r="I100"/>
  <c r="R85"/>
  <c r="J85" s="1"/>
  <c r="R87"/>
  <c r="P87"/>
  <c r="Q87"/>
  <c r="I88"/>
  <c r="O87"/>
  <c r="R86"/>
  <c r="Q86"/>
  <c r="O86"/>
  <c r="P73"/>
  <c r="R72"/>
  <c r="J72" s="1"/>
  <c r="R74"/>
  <c r="I75"/>
  <c r="P74"/>
  <c r="Q74"/>
  <c r="O74"/>
  <c r="R73"/>
  <c r="Q73"/>
  <c r="O73"/>
  <c r="R61"/>
  <c r="P61"/>
  <c r="Q61"/>
  <c r="I62"/>
  <c r="O61"/>
  <c r="R59"/>
  <c r="Q59"/>
  <c r="J59" s="1"/>
  <c r="P60"/>
  <c r="R60"/>
  <c r="Q60"/>
  <c r="O60"/>
  <c r="O46"/>
  <c r="J46" s="1"/>
  <c r="I47"/>
  <c r="R46"/>
  <c r="Q46"/>
  <c r="R36"/>
  <c r="O36"/>
  <c r="P36"/>
  <c r="Q36"/>
  <c r="J33"/>
  <c r="R35"/>
  <c r="R34"/>
  <c r="J34" s="1"/>
  <c r="Q35"/>
  <c r="P35"/>
  <c r="O35"/>
  <c r="J35" s="1"/>
  <c r="O20"/>
  <c r="I21"/>
  <c r="R21" s="1"/>
  <c r="Q20"/>
  <c r="R20"/>
  <c r="R7"/>
  <c r="Q7"/>
  <c r="I400"/>
  <c r="I387"/>
  <c r="I373"/>
  <c r="I361"/>
  <c r="I348"/>
  <c r="I335"/>
  <c r="I322"/>
  <c r="I309"/>
  <c r="I296"/>
  <c r="I257"/>
  <c r="I244"/>
  <c r="I231"/>
  <c r="I218"/>
  <c r="I205"/>
  <c r="I192"/>
  <c r="I179"/>
  <c r="I166"/>
  <c r="I152"/>
  <c r="I140"/>
  <c r="B57"/>
  <c r="A44"/>
  <c r="A31"/>
  <c r="A83"/>
  <c r="A18"/>
  <c r="I126"/>
  <c r="I113"/>
  <c r="I282" l="1"/>
  <c r="J281"/>
  <c r="I269"/>
  <c r="J268"/>
  <c r="I414"/>
  <c r="I101"/>
  <c r="Q88"/>
  <c r="R88"/>
  <c r="O88"/>
  <c r="P88"/>
  <c r="J86"/>
  <c r="J87"/>
  <c r="J73"/>
  <c r="Q75"/>
  <c r="O75"/>
  <c r="P75"/>
  <c r="R75"/>
  <c r="J74"/>
  <c r="Q62"/>
  <c r="O62"/>
  <c r="J62" s="1"/>
  <c r="R62"/>
  <c r="P62"/>
  <c r="J60"/>
  <c r="J61"/>
  <c r="I48"/>
  <c r="O47"/>
  <c r="P47"/>
  <c r="Q47"/>
  <c r="R47"/>
  <c r="J36"/>
  <c r="I22"/>
  <c r="O21"/>
  <c r="P21"/>
  <c r="Q21"/>
  <c r="J20"/>
  <c r="R8"/>
  <c r="O8"/>
  <c r="P8"/>
  <c r="Q8"/>
  <c r="I374"/>
  <c r="I153"/>
  <c r="B70"/>
  <c r="A70" s="1"/>
  <c r="A57"/>
  <c r="I127"/>
  <c r="I114"/>
  <c r="J282" l="1"/>
  <c r="I283"/>
  <c r="J283" s="1"/>
  <c r="J269"/>
  <c r="I270"/>
  <c r="J270" s="1"/>
  <c r="I415"/>
  <c r="J88"/>
  <c r="J75"/>
  <c r="J47"/>
  <c r="R48"/>
  <c r="I49"/>
  <c r="O48"/>
  <c r="P48"/>
  <c r="Q48"/>
  <c r="P22"/>
  <c r="Q22"/>
  <c r="O22"/>
  <c r="I23"/>
  <c r="R22"/>
  <c r="J21"/>
  <c r="J22" l="1"/>
  <c r="I416"/>
  <c r="Q49"/>
  <c r="R49"/>
  <c r="O49"/>
  <c r="J49" s="1"/>
  <c r="P49"/>
  <c r="J48"/>
  <c r="O23"/>
  <c r="P23"/>
  <c r="Q23"/>
  <c r="R23"/>
  <c r="O10"/>
  <c r="R10"/>
  <c r="P10"/>
  <c r="Q10"/>
  <c r="J23" l="1"/>
</calcChain>
</file>

<file path=xl/comments1.xml><?xml version="1.0" encoding="utf-8"?>
<comments xmlns="http://schemas.openxmlformats.org/spreadsheetml/2006/main">
  <authors>
    <author>Exshail@gmail.com</author>
  </authors>
  <commentList>
    <comment ref="I3" authorId="0">
      <text>
        <r>
          <rPr>
            <sz val="9"/>
            <color indexed="81"/>
            <rFont val="Tahoma"/>
            <family val="2"/>
          </rPr>
          <t xml:space="preserve">Enter income here.
</t>
        </r>
      </text>
    </comment>
    <comment ref="I393" authorId="0">
      <text>
        <r>
          <rPr>
            <sz val="9"/>
            <color indexed="81"/>
            <rFont val="Tahoma"/>
            <family val="2"/>
          </rPr>
          <t xml:space="preserve">Enter income here.
</t>
        </r>
      </text>
    </comment>
  </commentList>
</comments>
</file>

<file path=xl/sharedStrings.xml><?xml version="1.0" encoding="utf-8"?>
<sst xmlns="http://schemas.openxmlformats.org/spreadsheetml/2006/main" count="613" uniqueCount="117">
  <si>
    <t>Very Sr.Citizen</t>
  </si>
  <si>
    <t>Sr.Citizen</t>
  </si>
  <si>
    <t>Female</t>
  </si>
  <si>
    <t>Male</t>
  </si>
  <si>
    <t>Tax</t>
  </si>
  <si>
    <t>Income</t>
  </si>
  <si>
    <t>Category</t>
  </si>
  <si>
    <t>Tax Percentage</t>
  </si>
  <si>
    <t>IT Formula for lifetime</t>
  </si>
  <si>
    <t>Company</t>
  </si>
  <si>
    <t>Co.Op. Society</t>
  </si>
  <si>
    <t>Firm</t>
  </si>
  <si>
    <t>Remark</t>
  </si>
  <si>
    <t>new from F.Y.2011-12</t>
  </si>
  <si>
    <t>Age</t>
  </si>
  <si>
    <t>new from F.Y.2005-06</t>
  </si>
  <si>
    <t>&lt;65</t>
  </si>
  <si>
    <t>&gt;65</t>
  </si>
  <si>
    <t>&gt;80</t>
  </si>
  <si>
    <t>&gt;60</t>
  </si>
  <si>
    <t>&lt;60</t>
  </si>
  <si>
    <t>&gt;</t>
  </si>
  <si>
    <t>Long term capital gains on shares and securities listed on a recognized stock exchange</t>
  </si>
  <si>
    <t>Short term capital gains on the above</t>
  </si>
  <si>
    <t>Long term capital gains on other assets</t>
  </si>
  <si>
    <t>10%+indexation OR 20% without indexation</t>
  </si>
  <si>
    <t>Short term capital gains on other assets</t>
  </si>
  <si>
    <t>Normal rates</t>
  </si>
  <si>
    <t>Nil</t>
  </si>
  <si>
    <t>Rate</t>
  </si>
  <si>
    <t>Type</t>
  </si>
  <si>
    <t>Securities transaction rates</t>
  </si>
  <si>
    <t>Details of the transaction</t>
  </si>
  <si>
    <t>Person</t>
  </si>
  <si>
    <t>Delivery based purchase of an equity Share in a company or the units of an equity fund entered into a recognised stock exchange</t>
  </si>
  <si>
    <t>Buyer</t>
  </si>
  <si>
    <t>Delivery based purchase of an equity share in a company or the units of an equity fund entered into a recognised stock exchange</t>
  </si>
  <si>
    <t>Seller</t>
  </si>
  <si>
    <t>Non delivery based sale of equity share in a company</t>
  </si>
  <si>
    <t>Value of transaction in derivatives</t>
  </si>
  <si>
    <t>Sale of units of an equity mutual fund to the fund</t>
  </si>
  <si>
    <t>Special rates for other income</t>
  </si>
  <si>
    <t>S.No.</t>
  </si>
  <si>
    <t>INCOME DETAILS</t>
  </si>
  <si>
    <t>RATES OF TAX</t>
  </si>
  <si>
    <t>Income arising from speculative activities</t>
  </si>
  <si>
    <t>Income earned from Betting, Horse races, Winnings from Lotteries or Crossword puzzles etc.</t>
  </si>
  <si>
    <t>Rates of cost inflation index</t>
  </si>
  <si>
    <t>1981 - 1982</t>
  </si>
  <si>
    <t>1982 - 1983</t>
  </si>
  <si>
    <t>1983 - 1984</t>
  </si>
  <si>
    <t>1984 - 1985</t>
  </si>
  <si>
    <t>1985 - 1986</t>
  </si>
  <si>
    <t>1986 - 1987</t>
  </si>
  <si>
    <t>1987 - 1988</t>
  </si>
  <si>
    <t>1988 - 1989</t>
  </si>
  <si>
    <t>1989 - 1990</t>
  </si>
  <si>
    <t>1990 - 1991</t>
  </si>
  <si>
    <t>1991 - 1992</t>
  </si>
  <si>
    <t>1992 - 1993</t>
  </si>
  <si>
    <t>1993 - 1994</t>
  </si>
  <si>
    <t>1994 - 1995</t>
  </si>
  <si>
    <t>1995 - 1996</t>
  </si>
  <si>
    <t>1996 -1997</t>
  </si>
  <si>
    <t>1997 - 1998</t>
  </si>
  <si>
    <t>1998 - 1999</t>
  </si>
  <si>
    <t>1999 - 2000</t>
  </si>
  <si>
    <t>2000 - 2001</t>
  </si>
  <si>
    <t>2001 - 2002</t>
  </si>
  <si>
    <t>2002 - 2003</t>
  </si>
  <si>
    <t>2003 - 2004</t>
  </si>
  <si>
    <t>2004 - 2005</t>
  </si>
  <si>
    <t>2006 - 2007</t>
  </si>
  <si>
    <t>2007 - 2008</t>
  </si>
  <si>
    <t>2008 - 2009</t>
  </si>
  <si>
    <t>2009 - 2010</t>
  </si>
  <si>
    <t>2010 - 2011</t>
  </si>
  <si>
    <t>2011 - 2012</t>
  </si>
  <si>
    <t>2012 - 2013</t>
  </si>
  <si>
    <t>2013 - 2014</t>
  </si>
  <si>
    <t>2014 - 2015</t>
  </si>
  <si>
    <t>2015 - 2016</t>
  </si>
  <si>
    <t>2005 - 2006</t>
  </si>
  <si>
    <t>Index</t>
  </si>
  <si>
    <t>S.N.</t>
  </si>
  <si>
    <t>What are Long Term and Short Term capital assets?</t>
  </si>
  <si>
    <t>Assets are classified as Long Term or Short Term with reference to the period of holding of the assets till it is transferred. The classification is made on the following basis.</t>
  </si>
  <si>
    <t>Before July 10, 2014</t>
  </si>
  <si>
    <t>Nature of Asset</t>
  </si>
  <si>
    <t>Held for not more than 12 months.</t>
  </si>
  <si>
    <t> Held for more than 12 months.</t>
  </si>
  <si>
    <t> Held for not more than 36 months.</t>
  </si>
  <si>
    <t>Held for more than 36 months.</t>
  </si>
  <si>
    <t>After  July 10, 2014</t>
  </si>
  <si>
    <t>i</t>
  </si>
  <si>
    <t>ii</t>
  </si>
  <si>
    <t>Shares in a company or any other security listed in a recognised stock exchange in India or a unit of a Unit Trust of India or a unit of a mutual fund specified under section 10(23D).</t>
  </si>
  <si>
    <t>Assets other than assets mentioned in (i) above.</t>
  </si>
  <si>
    <t>Shares in a company or any other security listed in a recognised stock exchange in India or equity oriented mutual fund</t>
  </si>
  <si>
    <t>Financial Year</t>
  </si>
  <si>
    <t>Tax Rates for Capital Gains</t>
  </si>
  <si>
    <t>Tax Rate</t>
  </si>
  <si>
    <t>NIL</t>
  </si>
  <si>
    <t>Short Term Capital Gain</t>
  </si>
  <si>
    <t> Long Term Capital Gain</t>
  </si>
  <si>
    <t>by Exshail Software    exshail@gmail.com</t>
  </si>
  <si>
    <t>Exshail Software</t>
  </si>
  <si>
    <t>Be a fan on my facbook page</t>
  </si>
  <si>
    <t>Website :</t>
  </si>
  <si>
    <t>https://sites.google.com/site/exshail/</t>
  </si>
  <si>
    <t>https://www.facebook.com/exshailclassicmenu</t>
  </si>
  <si>
    <t>Email</t>
  </si>
  <si>
    <t>exshail@gmail.com</t>
  </si>
  <si>
    <t>107 Likes</t>
  </si>
  <si>
    <t>Year wise Income Tax Rates with simple formula for copy &amp; paste</t>
  </si>
  <si>
    <t>Surcharge</t>
  </si>
  <si>
    <t>May be change</t>
  </si>
</sst>
</file>

<file path=xl/styles.xml><?xml version="1.0" encoding="utf-8"?>
<styleSheet xmlns="http://schemas.openxmlformats.org/spreadsheetml/2006/main">
  <numFmts count="2">
    <numFmt numFmtId="164" formatCode="_ * #,##0.00_ ;_ * \-#,##0.00_ ;_ * &quot;-&quot;??_ ;_ @_ "/>
    <numFmt numFmtId="165" formatCode="_ * #,##0_ ;_ * \-#,##0_ ;_ * &quot;-&quot;??_ ;_ @_ "/>
  </numFmts>
  <fonts count="15">
    <font>
      <sz val="11"/>
      <color theme="1"/>
      <name val="Calibri"/>
      <family val="2"/>
      <scheme val="minor"/>
    </font>
    <font>
      <sz val="11"/>
      <color theme="1"/>
      <name val="Calibri"/>
      <family val="2"/>
      <scheme val="minor"/>
    </font>
    <font>
      <sz val="11"/>
      <color rgb="FFFF0000"/>
      <name val="Calibri"/>
      <family val="2"/>
      <scheme val="minor"/>
    </font>
    <font>
      <sz val="10"/>
      <color indexed="8"/>
      <name val="Arial"/>
      <family val="2"/>
    </font>
    <font>
      <sz val="10"/>
      <color rgb="FFFF0000"/>
      <name val="Arial"/>
      <family val="2"/>
    </font>
    <font>
      <sz val="10"/>
      <name val="Arial"/>
      <family val="2"/>
    </font>
    <font>
      <b/>
      <sz val="11"/>
      <color theme="1"/>
      <name val="Calibri"/>
      <family val="2"/>
      <scheme val="minor"/>
    </font>
    <font>
      <sz val="11"/>
      <name val="Calibri"/>
      <family val="2"/>
      <scheme val="minor"/>
    </font>
    <font>
      <b/>
      <sz val="11"/>
      <name val="Calibri"/>
      <family val="2"/>
      <scheme val="minor"/>
    </font>
    <font>
      <b/>
      <sz val="11"/>
      <name val="Verdana"/>
      <family val="2"/>
    </font>
    <font>
      <sz val="11"/>
      <name val="Verdana"/>
      <family val="2"/>
    </font>
    <font>
      <u/>
      <sz val="11"/>
      <color theme="10"/>
      <name val="Calibri"/>
      <family val="2"/>
    </font>
    <font>
      <sz val="9"/>
      <color indexed="81"/>
      <name val="Tahoma"/>
      <family val="2"/>
    </font>
    <font>
      <sz val="10"/>
      <color rgb="FF7030A0"/>
      <name val="Arial"/>
      <family val="2"/>
    </font>
    <font>
      <sz val="11"/>
      <color rgb="FF7030A0"/>
      <name val="Calibri"/>
      <family val="2"/>
      <scheme val="minor"/>
    </font>
  </fonts>
  <fills count="26">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65">
    <xf numFmtId="0" fontId="0" fillId="0" borderId="0" xfId="0"/>
    <xf numFmtId="0" fontId="3" fillId="2" borderId="1" xfId="0" applyNumberFormat="1" applyFont="1" applyFill="1" applyBorder="1" applyAlignment="1">
      <alignment vertical="top" wrapText="1"/>
    </xf>
    <xf numFmtId="165" fontId="3" fillId="2" borderId="1" xfId="0" applyNumberFormat="1" applyFont="1" applyFill="1" applyBorder="1" applyAlignment="1">
      <alignment vertical="top" wrapText="1"/>
    </xf>
    <xf numFmtId="0" fontId="3" fillId="3" borderId="1" xfId="0" applyNumberFormat="1" applyFont="1" applyFill="1" applyBorder="1" applyAlignment="1">
      <alignment horizontal="center" vertical="top" wrapText="1"/>
    </xf>
    <xf numFmtId="9" fontId="3" fillId="3" borderId="1" xfId="0" applyNumberFormat="1" applyFont="1" applyFill="1" applyBorder="1" applyAlignment="1">
      <alignment horizontal="center" vertical="top" wrapText="1"/>
    </xf>
    <xf numFmtId="0" fontId="0" fillId="4" borderId="1" xfId="0" applyFill="1" applyBorder="1" applyAlignment="1">
      <alignment horizontal="center"/>
    </xf>
    <xf numFmtId="164" fontId="2" fillId="0" borderId="0" xfId="1" applyFont="1"/>
    <xf numFmtId="165" fontId="0" fillId="6" borderId="1" xfId="1" applyNumberFormat="1" applyFont="1" applyFill="1" applyBorder="1"/>
    <xf numFmtId="0" fontId="0" fillId="5" borderId="1" xfId="0" applyFill="1" applyBorder="1" applyAlignment="1">
      <alignment horizontal="center"/>
    </xf>
    <xf numFmtId="165" fontId="2" fillId="6" borderId="1" xfId="1" applyNumberFormat="1" applyFont="1" applyFill="1" applyBorder="1"/>
    <xf numFmtId="0" fontId="0" fillId="4" borderId="0" xfId="0" applyFill="1" applyBorder="1" applyAlignment="1">
      <alignment horizontal="center"/>
    </xf>
    <xf numFmtId="0" fontId="0" fillId="4" borderId="1" xfId="0" applyFill="1" applyBorder="1" applyAlignment="1">
      <alignment horizontal="center"/>
    </xf>
    <xf numFmtId="165" fontId="0" fillId="0" borderId="0" xfId="0" applyNumberFormat="1"/>
    <xf numFmtId="9" fontId="0" fillId="0" borderId="0" xfId="0" applyNumberFormat="1"/>
    <xf numFmtId="9" fontId="4" fillId="3" borderId="1" xfId="0" applyNumberFormat="1"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0" fillId="0" borderId="0" xfId="0" applyAlignment="1">
      <alignment horizontal="center"/>
    </xf>
    <xf numFmtId="0" fontId="3" fillId="7" borderId="1" xfId="0" applyNumberFormat="1" applyFont="1" applyFill="1" applyBorder="1" applyAlignment="1">
      <alignment vertical="top" wrapText="1"/>
    </xf>
    <xf numFmtId="0" fontId="3" fillId="7" borderId="1" xfId="0" applyNumberFormat="1" applyFont="1" applyFill="1" applyBorder="1" applyAlignment="1">
      <alignment horizontal="center" vertical="top" wrapText="1"/>
    </xf>
    <xf numFmtId="165" fontId="3" fillId="7" borderId="1" xfId="0" applyNumberFormat="1" applyFont="1" applyFill="1" applyBorder="1" applyAlignment="1">
      <alignment vertical="top" wrapText="1"/>
    </xf>
    <xf numFmtId="0" fontId="3" fillId="5" borderId="1" xfId="0" applyNumberFormat="1" applyFont="1" applyFill="1" applyBorder="1" applyAlignment="1">
      <alignment vertical="top" wrapText="1"/>
    </xf>
    <xf numFmtId="0" fontId="3" fillId="5" borderId="1" xfId="0" applyNumberFormat="1" applyFont="1" applyFill="1" applyBorder="1" applyAlignment="1">
      <alignment horizontal="center" vertical="top" wrapText="1"/>
    </xf>
    <xf numFmtId="165" fontId="4" fillId="5" borderId="1" xfId="0" applyNumberFormat="1" applyFont="1" applyFill="1" applyBorder="1" applyAlignment="1">
      <alignment vertical="top" wrapText="1"/>
    </xf>
    <xf numFmtId="165" fontId="3" fillId="5" borderId="1" xfId="0" applyNumberFormat="1" applyFont="1" applyFill="1" applyBorder="1" applyAlignment="1">
      <alignment vertical="top" wrapText="1"/>
    </xf>
    <xf numFmtId="0" fontId="3" fillId="4" borderId="1" xfId="0" applyNumberFormat="1" applyFont="1" applyFill="1" applyBorder="1" applyAlignment="1">
      <alignment vertical="top" wrapText="1"/>
    </xf>
    <xf numFmtId="0" fontId="3" fillId="4" borderId="1" xfId="0" applyNumberFormat="1" applyFont="1" applyFill="1" applyBorder="1" applyAlignment="1">
      <alignment horizontal="center" vertical="top" wrapText="1"/>
    </xf>
    <xf numFmtId="165" fontId="4" fillId="4" borderId="1" xfId="0" applyNumberFormat="1" applyFont="1" applyFill="1" applyBorder="1" applyAlignment="1">
      <alignment vertical="top" wrapText="1"/>
    </xf>
    <xf numFmtId="165" fontId="3" fillId="4" borderId="1" xfId="0" applyNumberFormat="1" applyFont="1" applyFill="1" applyBorder="1" applyAlignment="1">
      <alignment vertical="top" wrapText="1"/>
    </xf>
    <xf numFmtId="0" fontId="3" fillId="6" borderId="1" xfId="0" applyNumberFormat="1" applyFont="1" applyFill="1" applyBorder="1" applyAlignment="1">
      <alignment vertical="top" wrapText="1"/>
    </xf>
    <xf numFmtId="0" fontId="3" fillId="6" borderId="1" xfId="0" applyNumberFormat="1" applyFont="1" applyFill="1" applyBorder="1" applyAlignment="1">
      <alignment horizontal="center" vertical="top" wrapText="1"/>
    </xf>
    <xf numFmtId="165" fontId="3" fillId="6" borderId="1" xfId="0" applyNumberFormat="1" applyFont="1" applyFill="1" applyBorder="1" applyAlignment="1">
      <alignment vertical="top" wrapText="1"/>
    </xf>
    <xf numFmtId="0" fontId="3" fillId="8" borderId="1" xfId="0" applyNumberFormat="1" applyFont="1" applyFill="1" applyBorder="1" applyAlignment="1">
      <alignment vertical="top" wrapText="1"/>
    </xf>
    <xf numFmtId="0" fontId="3" fillId="8" borderId="1" xfId="0" applyNumberFormat="1" applyFont="1" applyFill="1" applyBorder="1" applyAlignment="1">
      <alignment horizontal="center" vertical="top" wrapText="1"/>
    </xf>
    <xf numFmtId="165" fontId="3" fillId="8" borderId="1" xfId="0" applyNumberFormat="1" applyFont="1" applyFill="1" applyBorder="1" applyAlignment="1">
      <alignment vertical="top" wrapText="1"/>
    </xf>
    <xf numFmtId="0" fontId="3" fillId="9" borderId="1" xfId="0" applyNumberFormat="1" applyFont="1" applyFill="1" applyBorder="1" applyAlignment="1">
      <alignment vertical="top" wrapText="1"/>
    </xf>
    <xf numFmtId="0" fontId="3" fillId="9" borderId="1" xfId="0" applyNumberFormat="1" applyFont="1" applyFill="1" applyBorder="1" applyAlignment="1">
      <alignment horizontal="center" vertical="top" wrapText="1"/>
    </xf>
    <xf numFmtId="165" fontId="4" fillId="9" borderId="1" xfId="0" applyNumberFormat="1" applyFont="1" applyFill="1" applyBorder="1" applyAlignment="1">
      <alignment vertical="top" wrapText="1"/>
    </xf>
    <xf numFmtId="165" fontId="3" fillId="9" borderId="1" xfId="0" applyNumberFormat="1" applyFont="1" applyFill="1" applyBorder="1" applyAlignment="1">
      <alignment vertical="top" wrapText="1"/>
    </xf>
    <xf numFmtId="0" fontId="3" fillId="10" borderId="1" xfId="0" applyNumberFormat="1" applyFont="1" applyFill="1" applyBorder="1" applyAlignment="1">
      <alignment vertical="top" wrapText="1"/>
    </xf>
    <xf numFmtId="0" fontId="3" fillId="10" borderId="1" xfId="0" applyNumberFormat="1" applyFont="1" applyFill="1" applyBorder="1" applyAlignment="1">
      <alignment horizontal="center" vertical="top" wrapText="1"/>
    </xf>
    <xf numFmtId="165" fontId="4" fillId="10" borderId="1" xfId="0" applyNumberFormat="1" applyFont="1" applyFill="1" applyBorder="1" applyAlignment="1">
      <alignment vertical="top" wrapText="1"/>
    </xf>
    <xf numFmtId="165" fontId="3" fillId="10" borderId="1" xfId="0" applyNumberFormat="1" applyFont="1" applyFill="1" applyBorder="1" applyAlignment="1">
      <alignment vertical="top" wrapText="1"/>
    </xf>
    <xf numFmtId="0" fontId="3" fillId="11" borderId="1" xfId="0" applyNumberFormat="1" applyFont="1" applyFill="1" applyBorder="1" applyAlignment="1">
      <alignment vertical="top" wrapText="1"/>
    </xf>
    <xf numFmtId="0" fontId="3" fillId="11" borderId="1" xfId="0" applyNumberFormat="1" applyFont="1" applyFill="1" applyBorder="1" applyAlignment="1">
      <alignment horizontal="center" vertical="top" wrapText="1"/>
    </xf>
    <xf numFmtId="165" fontId="3" fillId="11" borderId="1" xfId="0" applyNumberFormat="1" applyFont="1" applyFill="1" applyBorder="1" applyAlignment="1">
      <alignment vertical="top" wrapText="1"/>
    </xf>
    <xf numFmtId="0" fontId="3" fillId="12" borderId="1" xfId="0" applyNumberFormat="1" applyFont="1" applyFill="1" applyBorder="1" applyAlignment="1">
      <alignment vertical="top" wrapText="1"/>
    </xf>
    <xf numFmtId="0" fontId="3" fillId="12" borderId="1" xfId="0" applyNumberFormat="1" applyFont="1" applyFill="1" applyBorder="1" applyAlignment="1">
      <alignment horizontal="center" vertical="top" wrapText="1"/>
    </xf>
    <xf numFmtId="165" fontId="3" fillId="12" borderId="1" xfId="0" applyNumberFormat="1" applyFont="1" applyFill="1" applyBorder="1" applyAlignment="1">
      <alignment vertical="top" wrapText="1"/>
    </xf>
    <xf numFmtId="0" fontId="3" fillId="13" borderId="1" xfId="0" applyNumberFormat="1" applyFont="1" applyFill="1" applyBorder="1" applyAlignment="1">
      <alignment vertical="top" wrapText="1"/>
    </xf>
    <xf numFmtId="0" fontId="3" fillId="13" borderId="1" xfId="0" applyNumberFormat="1" applyFont="1" applyFill="1" applyBorder="1" applyAlignment="1">
      <alignment horizontal="center" vertical="top" wrapText="1"/>
    </xf>
    <xf numFmtId="165" fontId="4" fillId="13" borderId="1" xfId="0" applyNumberFormat="1" applyFont="1" applyFill="1" applyBorder="1" applyAlignment="1">
      <alignment vertical="top" wrapText="1"/>
    </xf>
    <xf numFmtId="165" fontId="3" fillId="13" borderId="1" xfId="0" applyNumberFormat="1" applyFont="1" applyFill="1" applyBorder="1" applyAlignment="1">
      <alignment vertical="top" wrapText="1"/>
    </xf>
    <xf numFmtId="0" fontId="3" fillId="14" borderId="1" xfId="0" applyNumberFormat="1" applyFont="1" applyFill="1" applyBorder="1" applyAlignment="1">
      <alignment vertical="top" wrapText="1"/>
    </xf>
    <xf numFmtId="0" fontId="3" fillId="14" borderId="1" xfId="0" applyNumberFormat="1" applyFont="1" applyFill="1" applyBorder="1" applyAlignment="1">
      <alignment horizontal="center" vertical="top" wrapText="1"/>
    </xf>
    <xf numFmtId="165" fontId="4" fillId="14" borderId="1" xfId="0" applyNumberFormat="1" applyFont="1" applyFill="1" applyBorder="1" applyAlignment="1">
      <alignment vertical="top" wrapText="1"/>
    </xf>
    <xf numFmtId="165" fontId="3" fillId="14" borderId="1" xfId="0" applyNumberFormat="1" applyFont="1" applyFill="1" applyBorder="1" applyAlignment="1">
      <alignment vertical="top" wrapText="1"/>
    </xf>
    <xf numFmtId="0" fontId="3" fillId="15" borderId="1" xfId="0" applyNumberFormat="1" applyFont="1" applyFill="1" applyBorder="1" applyAlignment="1">
      <alignment vertical="top" wrapText="1"/>
    </xf>
    <xf numFmtId="0" fontId="3" fillId="15" borderId="1" xfId="0" applyNumberFormat="1" applyFont="1" applyFill="1" applyBorder="1" applyAlignment="1">
      <alignment horizontal="center" vertical="top" wrapText="1"/>
    </xf>
    <xf numFmtId="165" fontId="4" fillId="15" borderId="1" xfId="0" applyNumberFormat="1" applyFont="1" applyFill="1" applyBorder="1" applyAlignment="1">
      <alignment vertical="top" wrapText="1"/>
    </xf>
    <xf numFmtId="165" fontId="3" fillId="15" borderId="1" xfId="0" applyNumberFormat="1" applyFont="1" applyFill="1" applyBorder="1" applyAlignment="1">
      <alignment vertical="top" wrapText="1"/>
    </xf>
    <xf numFmtId="0" fontId="3" fillId="16" borderId="1" xfId="0" applyNumberFormat="1" applyFont="1" applyFill="1" applyBorder="1" applyAlignment="1">
      <alignment vertical="top" wrapText="1"/>
    </xf>
    <xf numFmtId="0" fontId="3" fillId="16" borderId="1" xfId="0" applyNumberFormat="1" applyFont="1" applyFill="1" applyBorder="1" applyAlignment="1">
      <alignment horizontal="center" vertical="top" wrapText="1"/>
    </xf>
    <xf numFmtId="165" fontId="4" fillId="16" borderId="1" xfId="0" applyNumberFormat="1" applyFont="1" applyFill="1" applyBorder="1" applyAlignment="1">
      <alignment vertical="top" wrapText="1"/>
    </xf>
    <xf numFmtId="165" fontId="3" fillId="16" borderId="1" xfId="0" applyNumberFormat="1" applyFont="1" applyFill="1" applyBorder="1" applyAlignment="1">
      <alignment vertical="top" wrapText="1"/>
    </xf>
    <xf numFmtId="0" fontId="3" fillId="17" borderId="1" xfId="0" applyNumberFormat="1" applyFont="1" applyFill="1" applyBorder="1" applyAlignment="1">
      <alignment vertical="top" wrapText="1"/>
    </xf>
    <xf numFmtId="0" fontId="3" fillId="17" borderId="1" xfId="0" applyNumberFormat="1" applyFont="1" applyFill="1" applyBorder="1" applyAlignment="1">
      <alignment horizontal="center" vertical="top" wrapText="1"/>
    </xf>
    <xf numFmtId="165" fontId="4" fillId="17" borderId="1" xfId="0" applyNumberFormat="1" applyFont="1" applyFill="1" applyBorder="1" applyAlignment="1">
      <alignment vertical="top" wrapText="1"/>
    </xf>
    <xf numFmtId="165" fontId="3" fillId="17" borderId="1" xfId="0" applyNumberFormat="1" applyFont="1" applyFill="1" applyBorder="1" applyAlignment="1">
      <alignment vertical="top" wrapText="1"/>
    </xf>
    <xf numFmtId="165" fontId="4" fillId="8" borderId="1" xfId="0" applyNumberFormat="1" applyFont="1" applyFill="1" applyBorder="1" applyAlignment="1">
      <alignment vertical="top" wrapText="1"/>
    </xf>
    <xf numFmtId="0" fontId="3" fillId="18" borderId="1" xfId="0" applyNumberFormat="1" applyFont="1" applyFill="1" applyBorder="1" applyAlignment="1">
      <alignment vertical="top" wrapText="1"/>
    </xf>
    <xf numFmtId="0" fontId="3" fillId="18" borderId="1" xfId="0" applyNumberFormat="1" applyFont="1" applyFill="1" applyBorder="1" applyAlignment="1">
      <alignment horizontal="center" vertical="top" wrapText="1"/>
    </xf>
    <xf numFmtId="165" fontId="4" fillId="18" borderId="1" xfId="0" applyNumberFormat="1" applyFont="1" applyFill="1" applyBorder="1" applyAlignment="1">
      <alignment vertical="top" wrapText="1"/>
    </xf>
    <xf numFmtId="165" fontId="3" fillId="18" borderId="1" xfId="0" applyNumberFormat="1" applyFont="1" applyFill="1" applyBorder="1" applyAlignment="1">
      <alignment vertical="top" wrapText="1"/>
    </xf>
    <xf numFmtId="0" fontId="3" fillId="19" borderId="1" xfId="0" applyNumberFormat="1" applyFont="1" applyFill="1" applyBorder="1" applyAlignment="1">
      <alignment vertical="top" wrapText="1"/>
    </xf>
    <xf numFmtId="0" fontId="3" fillId="19" borderId="1" xfId="0" applyNumberFormat="1" applyFont="1" applyFill="1" applyBorder="1" applyAlignment="1">
      <alignment horizontal="center" vertical="top" wrapText="1"/>
    </xf>
    <xf numFmtId="165" fontId="3" fillId="19" borderId="1" xfId="0" applyNumberFormat="1" applyFont="1" applyFill="1" applyBorder="1" applyAlignment="1">
      <alignment vertical="top" wrapText="1"/>
    </xf>
    <xf numFmtId="0" fontId="3" fillId="20" borderId="1" xfId="0" applyNumberFormat="1" applyFont="1" applyFill="1" applyBorder="1" applyAlignment="1">
      <alignment vertical="top" wrapText="1"/>
    </xf>
    <xf numFmtId="0" fontId="3" fillId="20" borderId="1" xfId="0" applyNumberFormat="1" applyFont="1" applyFill="1" applyBorder="1" applyAlignment="1">
      <alignment horizontal="center" vertical="top" wrapText="1"/>
    </xf>
    <xf numFmtId="165" fontId="3" fillId="20" borderId="1" xfId="0" applyNumberFormat="1" applyFont="1" applyFill="1" applyBorder="1" applyAlignment="1">
      <alignment vertical="top" wrapText="1"/>
    </xf>
    <xf numFmtId="0" fontId="3" fillId="21" borderId="1" xfId="0" applyNumberFormat="1" applyFont="1" applyFill="1" applyBorder="1" applyAlignment="1">
      <alignment vertical="top" wrapText="1"/>
    </xf>
    <xf numFmtId="0" fontId="3" fillId="21" borderId="1" xfId="0" applyNumberFormat="1" applyFont="1" applyFill="1" applyBorder="1" applyAlignment="1">
      <alignment horizontal="center" vertical="top" wrapText="1"/>
    </xf>
    <xf numFmtId="165" fontId="3" fillId="21" borderId="1" xfId="0" applyNumberFormat="1" applyFont="1" applyFill="1" applyBorder="1" applyAlignment="1">
      <alignment vertical="top" wrapText="1"/>
    </xf>
    <xf numFmtId="0" fontId="3" fillId="22" borderId="1" xfId="0" applyNumberFormat="1" applyFont="1" applyFill="1" applyBorder="1" applyAlignment="1">
      <alignment vertical="top" wrapText="1"/>
    </xf>
    <xf numFmtId="0" fontId="3" fillId="22" borderId="1" xfId="0" applyNumberFormat="1" applyFont="1" applyFill="1" applyBorder="1" applyAlignment="1">
      <alignment horizontal="center" vertical="top" wrapText="1"/>
    </xf>
    <xf numFmtId="165" fontId="3" fillId="22" borderId="1" xfId="0" applyNumberFormat="1" applyFont="1" applyFill="1" applyBorder="1" applyAlignment="1">
      <alignment vertical="top" wrapText="1"/>
    </xf>
    <xf numFmtId="165" fontId="4" fillId="19" borderId="1" xfId="0" applyNumberFormat="1" applyFont="1" applyFill="1" applyBorder="1" applyAlignment="1">
      <alignment vertical="top" wrapText="1"/>
    </xf>
    <xf numFmtId="0" fontId="3" fillId="23" borderId="1" xfId="0" applyNumberFormat="1" applyFont="1" applyFill="1" applyBorder="1" applyAlignment="1">
      <alignment vertical="top" wrapText="1"/>
    </xf>
    <xf numFmtId="0" fontId="3" fillId="23" borderId="1" xfId="0" applyNumberFormat="1" applyFont="1" applyFill="1" applyBorder="1" applyAlignment="1">
      <alignment horizontal="center" vertical="top" wrapText="1"/>
    </xf>
    <xf numFmtId="165" fontId="5" fillId="23" borderId="1" xfId="0" applyNumberFormat="1" applyFont="1" applyFill="1" applyBorder="1" applyAlignment="1">
      <alignment vertical="top" wrapText="1"/>
    </xf>
    <xf numFmtId="165" fontId="3" fillId="23" borderId="1" xfId="0" applyNumberFormat="1" applyFont="1" applyFill="1" applyBorder="1" applyAlignment="1">
      <alignment vertical="top" wrapText="1"/>
    </xf>
    <xf numFmtId="165" fontId="5" fillId="11" borderId="1" xfId="0" applyNumberFormat="1" applyFont="1" applyFill="1" applyBorder="1" applyAlignment="1">
      <alignment vertical="top" wrapText="1"/>
    </xf>
    <xf numFmtId="165" fontId="5" fillId="17" borderId="1" xfId="0" applyNumberFormat="1" applyFont="1" applyFill="1" applyBorder="1" applyAlignment="1">
      <alignment vertical="top" wrapText="1"/>
    </xf>
    <xf numFmtId="165" fontId="5" fillId="22" borderId="1" xfId="0" applyNumberFormat="1" applyFont="1" applyFill="1" applyBorder="1" applyAlignment="1">
      <alignment vertical="top" wrapText="1"/>
    </xf>
    <xf numFmtId="165" fontId="5" fillId="4" borderId="1" xfId="0" applyNumberFormat="1" applyFont="1" applyFill="1" applyBorder="1" applyAlignment="1">
      <alignment vertical="top" wrapText="1"/>
    </xf>
    <xf numFmtId="165" fontId="5" fillId="21" borderId="1" xfId="0" applyNumberFormat="1" applyFont="1" applyFill="1" applyBorder="1" applyAlignment="1">
      <alignment vertical="top" wrapText="1"/>
    </xf>
    <xf numFmtId="165" fontId="5" fillId="12" borderId="1" xfId="0" applyNumberFormat="1" applyFont="1" applyFill="1" applyBorder="1" applyAlignment="1">
      <alignment vertical="top" wrapText="1"/>
    </xf>
    <xf numFmtId="0" fontId="3" fillId="24" borderId="1" xfId="0" applyNumberFormat="1" applyFont="1" applyFill="1" applyBorder="1" applyAlignment="1">
      <alignment vertical="top" wrapText="1"/>
    </xf>
    <xf numFmtId="0" fontId="3" fillId="24" borderId="1" xfId="0" applyNumberFormat="1" applyFont="1" applyFill="1" applyBorder="1" applyAlignment="1">
      <alignment horizontal="center" vertical="top" wrapText="1"/>
    </xf>
    <xf numFmtId="165" fontId="4" fillId="24" borderId="1" xfId="0" applyNumberFormat="1" applyFont="1" applyFill="1" applyBorder="1" applyAlignment="1">
      <alignment vertical="top" wrapText="1"/>
    </xf>
    <xf numFmtId="165" fontId="3" fillId="24" borderId="1" xfId="0" applyNumberFormat="1" applyFont="1" applyFill="1" applyBorder="1" applyAlignment="1">
      <alignment vertical="top" wrapText="1"/>
    </xf>
    <xf numFmtId="165" fontId="5" fillId="24" borderId="1" xfId="0" applyNumberFormat="1" applyFont="1" applyFill="1" applyBorder="1" applyAlignment="1">
      <alignment vertical="top" wrapText="1"/>
    </xf>
    <xf numFmtId="165" fontId="5" fillId="14" borderId="1" xfId="0" applyNumberFormat="1" applyFont="1" applyFill="1" applyBorder="1" applyAlignment="1">
      <alignment vertical="top" wrapText="1"/>
    </xf>
    <xf numFmtId="165" fontId="5" fillId="15" borderId="1" xfId="0" applyNumberFormat="1" applyFont="1" applyFill="1" applyBorder="1" applyAlignment="1">
      <alignment vertical="top" wrapText="1"/>
    </xf>
    <xf numFmtId="165" fontId="4" fillId="6" borderId="1" xfId="0" applyNumberFormat="1" applyFont="1" applyFill="1" applyBorder="1" applyAlignment="1">
      <alignment vertical="top" wrapText="1"/>
    </xf>
    <xf numFmtId="165" fontId="5" fillId="6" borderId="1" xfId="0" applyNumberFormat="1" applyFont="1" applyFill="1" applyBorder="1" applyAlignment="1">
      <alignment vertical="top" wrapText="1"/>
    </xf>
    <xf numFmtId="165" fontId="5" fillId="8" borderId="1" xfId="0" applyNumberFormat="1" applyFont="1" applyFill="1" applyBorder="1" applyAlignment="1">
      <alignment vertical="top" wrapText="1"/>
    </xf>
    <xf numFmtId="165" fontId="5" fillId="9" borderId="1" xfId="0" applyNumberFormat="1" applyFont="1" applyFill="1" applyBorder="1" applyAlignment="1">
      <alignment vertical="top" wrapText="1"/>
    </xf>
    <xf numFmtId="165" fontId="0" fillId="0" borderId="0" xfId="1" applyNumberFormat="1" applyFont="1"/>
    <xf numFmtId="10" fontId="0" fillId="0" borderId="0" xfId="0" applyNumberFormat="1"/>
    <xf numFmtId="0" fontId="3" fillId="25" borderId="1" xfId="0" applyNumberFormat="1" applyFont="1" applyFill="1" applyBorder="1" applyAlignment="1">
      <alignment vertical="top" wrapText="1"/>
    </xf>
    <xf numFmtId="0" fontId="3" fillId="25" borderId="1" xfId="0" applyNumberFormat="1" applyFont="1" applyFill="1" applyBorder="1" applyAlignment="1">
      <alignment horizontal="center" vertical="top" wrapText="1"/>
    </xf>
    <xf numFmtId="165" fontId="3" fillId="25" borderId="1" xfId="0" applyNumberFormat="1" applyFont="1" applyFill="1" applyBorder="1" applyAlignment="1">
      <alignment vertical="top" wrapText="1"/>
    </xf>
    <xf numFmtId="0" fontId="0" fillId="0" borderId="0" xfId="0" applyFont="1"/>
    <xf numFmtId="49" fontId="7" fillId="0" borderId="1" xfId="0" applyNumberFormat="1" applyFont="1" applyFill="1" applyBorder="1" applyAlignment="1">
      <alignment wrapText="1"/>
    </xf>
    <xf numFmtId="0" fontId="6" fillId="0" borderId="1" xfId="0" applyFont="1" applyBorder="1" applyAlignment="1">
      <alignment horizontal="center"/>
    </xf>
    <xf numFmtId="0" fontId="8" fillId="0" borderId="0" xfId="0" applyFont="1" applyFill="1" applyBorder="1" applyAlignment="1">
      <alignment wrapText="1"/>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wrapText="1"/>
    </xf>
    <xf numFmtId="0" fontId="7" fillId="0" borderId="1" xfId="0" applyFont="1" applyFill="1" applyBorder="1" applyAlignment="1">
      <alignment horizontal="center" wrapText="1"/>
    </xf>
    <xf numFmtId="10" fontId="7" fillId="0" borderId="1" xfId="0" applyNumberFormat="1" applyFont="1" applyFill="1" applyBorder="1" applyAlignment="1">
      <alignment horizontal="center" wrapText="1"/>
    </xf>
    <xf numFmtId="0" fontId="6" fillId="0" borderId="0" xfId="0" applyFont="1"/>
    <xf numFmtId="9" fontId="7" fillId="0" borderId="1" xfId="0" applyNumberFormat="1" applyFont="1" applyFill="1" applyBorder="1" applyAlignment="1">
      <alignment horizontal="center" wrapText="1"/>
    </xf>
    <xf numFmtId="0" fontId="9" fillId="0" borderId="0" xfId="0" applyFont="1" applyFill="1" applyBorder="1" applyAlignment="1"/>
    <xf numFmtId="0" fontId="9"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8"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7" fillId="0" borderId="1" xfId="0" applyFont="1" applyFill="1" applyBorder="1" applyAlignment="1">
      <alignment horizontal="center" vertical="top" wrapText="1"/>
    </xf>
    <xf numFmtId="0" fontId="0" fillId="0" borderId="0" xfId="0" applyAlignment="1">
      <alignment vertical="top"/>
    </xf>
    <xf numFmtId="0" fontId="7" fillId="0" borderId="0" xfId="0" applyFont="1" applyFill="1" applyBorder="1" applyAlignment="1">
      <alignment horizontal="center" vertical="top"/>
    </xf>
    <xf numFmtId="0" fontId="0" fillId="0" borderId="0" xfId="0" applyAlignment="1">
      <alignment horizontal="center" vertical="top"/>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3" fillId="25" borderId="2" xfId="0" applyNumberFormat="1" applyFont="1" applyFill="1" applyBorder="1" applyAlignment="1">
      <alignment horizontal="center" vertical="center" wrapText="1"/>
    </xf>
    <xf numFmtId="0" fontId="3" fillId="25" borderId="3" xfId="0" applyNumberFormat="1" applyFont="1" applyFill="1" applyBorder="1" applyAlignment="1">
      <alignment horizontal="center" vertical="center" wrapText="1"/>
    </xf>
    <xf numFmtId="0" fontId="3" fillId="14" borderId="2" xfId="0" applyNumberFormat="1" applyFont="1" applyFill="1" applyBorder="1" applyAlignment="1">
      <alignment horizontal="center" vertical="center" wrapText="1"/>
    </xf>
    <xf numFmtId="0" fontId="3" fillId="14" borderId="3" xfId="0" applyNumberFormat="1" applyFont="1" applyFill="1" applyBorder="1" applyAlignment="1">
      <alignment horizontal="center" vertical="center" wrapText="1"/>
    </xf>
    <xf numFmtId="0" fontId="3" fillId="6" borderId="2" xfId="0" applyNumberFormat="1" applyFont="1" applyFill="1" applyBorder="1" applyAlignment="1">
      <alignment horizontal="center" vertical="center" wrapText="1"/>
    </xf>
    <xf numFmtId="0" fontId="3" fillId="6" borderId="3" xfId="0" applyNumberFormat="1" applyFont="1" applyFill="1" applyBorder="1" applyAlignment="1">
      <alignment horizontal="center" vertical="center" wrapText="1"/>
    </xf>
    <xf numFmtId="0" fontId="0" fillId="4" borderId="1" xfId="0" applyFill="1" applyBorder="1" applyAlignment="1">
      <alignment horizontal="center"/>
    </xf>
    <xf numFmtId="0" fontId="7" fillId="0" borderId="0" xfId="0" applyFont="1" applyFill="1" applyBorder="1" applyAlignment="1">
      <alignment vertical="top" wrapText="1"/>
    </xf>
    <xf numFmtId="0" fontId="0" fillId="0" borderId="0" xfId="0" applyAlignment="1">
      <alignment vertical="top" wrapText="1"/>
    </xf>
    <xf numFmtId="3" fontId="0" fillId="0" borderId="0" xfId="0" applyNumberFormat="1"/>
    <xf numFmtId="9" fontId="0" fillId="0" borderId="0" xfId="0" applyNumberFormat="1" applyAlignment="1">
      <alignment horizontal="center"/>
    </xf>
    <xf numFmtId="0" fontId="0" fillId="0" borderId="0" xfId="0" applyFont="1" applyAlignment="1">
      <alignment horizontal="center"/>
    </xf>
    <xf numFmtId="49" fontId="7" fillId="0" borderId="1" xfId="0" applyNumberFormat="1" applyFont="1" applyFill="1" applyBorder="1" applyAlignment="1">
      <alignment horizontal="center" wrapText="1"/>
    </xf>
    <xf numFmtId="0" fontId="7" fillId="0" borderId="0" xfId="0" applyFont="1" applyFill="1" applyBorder="1" applyAlignment="1">
      <alignment horizontal="center"/>
    </xf>
    <xf numFmtId="0" fontId="0" fillId="0" borderId="1" xfId="0" applyBorder="1" applyAlignment="1">
      <alignment horizontal="center" vertical="top"/>
    </xf>
    <xf numFmtId="0" fontId="0" fillId="0" borderId="1" xfId="0" applyBorder="1" applyAlignment="1">
      <alignment horizontal="center"/>
    </xf>
    <xf numFmtId="0" fontId="2" fillId="0" borderId="1" xfId="0" applyFont="1" applyFill="1" applyBorder="1" applyAlignment="1">
      <alignment horizontal="right" vertical="top" wrapText="1"/>
    </xf>
    <xf numFmtId="0" fontId="0" fillId="0" borderId="0" xfId="0" applyBorder="1" applyAlignment="1">
      <alignment horizontal="center" vertical="top"/>
    </xf>
    <xf numFmtId="0" fontId="2" fillId="0" borderId="1" xfId="0" applyFont="1" applyFill="1" applyBorder="1" applyAlignment="1">
      <alignment horizontal="center" vertical="top" wrapText="1"/>
    </xf>
    <xf numFmtId="9" fontId="7" fillId="0" borderId="1" xfId="0" applyNumberFormat="1" applyFont="1" applyFill="1" applyBorder="1" applyAlignment="1">
      <alignment horizontal="center" vertical="top" wrapText="1"/>
    </xf>
    <xf numFmtId="9" fontId="2" fillId="0" borderId="1" xfId="0" applyNumberFormat="1" applyFont="1" applyFill="1" applyBorder="1" applyAlignment="1">
      <alignment horizontal="center" vertical="top" wrapText="1"/>
    </xf>
    <xf numFmtId="0" fontId="11" fillId="0" borderId="0" xfId="2" applyAlignment="1" applyProtection="1"/>
    <xf numFmtId="0" fontId="0" fillId="0" borderId="0" xfId="0" applyAlignment="1"/>
    <xf numFmtId="9" fontId="13" fillId="3" borderId="1" xfId="0" applyNumberFormat="1" applyFont="1" applyFill="1" applyBorder="1" applyAlignment="1">
      <alignment horizontal="center" vertical="top" wrapText="1"/>
    </xf>
    <xf numFmtId="165" fontId="13" fillId="25" borderId="1" xfId="0" applyNumberFormat="1" applyFont="1" applyFill="1" applyBorder="1" applyAlignment="1">
      <alignment vertical="top" wrapText="1"/>
    </xf>
    <xf numFmtId="0" fontId="14" fillId="0" borderId="0" xfId="0" applyFont="1"/>
    <xf numFmtId="0" fontId="7" fillId="0" borderId="0" xfId="0" applyFont="1" applyFill="1" applyBorder="1" applyAlignment="1">
      <alignment horizontal="center" wrapText="1"/>
    </xf>
    <xf numFmtId="0" fontId="7" fillId="0" borderId="0" xfId="0" applyFont="1" applyFill="1" applyBorder="1" applyAlignment="1">
      <alignment wrapText="1"/>
    </xf>
    <xf numFmtId="9" fontId="7" fillId="0" borderId="0" xfId="0" applyNumberFormat="1"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exshail@gmail.com" TargetMode="External"/><Relationship Id="rId2" Type="http://schemas.openxmlformats.org/officeDocument/2006/relationships/hyperlink" Target="https://www.facebook.com/exshailclassicmenu" TargetMode="External"/><Relationship Id="rId1" Type="http://schemas.openxmlformats.org/officeDocument/2006/relationships/hyperlink" Target="https://sites.google.com/site/exshail/" TargetMode="External"/></Relationships>
</file>

<file path=xl/worksheets/sheet1.xml><?xml version="1.0" encoding="utf-8"?>
<worksheet xmlns="http://schemas.openxmlformats.org/spreadsheetml/2006/main" xmlns:r="http://schemas.openxmlformats.org/officeDocument/2006/relationships">
  <dimension ref="A1:R417"/>
  <sheetViews>
    <sheetView tabSelected="1" zoomScaleSheetLayoutView="106" workbookViewId="0">
      <pane xSplit="6" ySplit="6" topLeftCell="G7" activePane="bottomRight" state="frozen"/>
      <selection activeCell="C2" sqref="C2"/>
      <selection pane="topRight" activeCell="C2" sqref="C2"/>
      <selection pane="bottomLeft" activeCell="C2" sqref="C2"/>
      <selection pane="bottomRight" activeCell="A3" sqref="A3"/>
    </sheetView>
  </sheetViews>
  <sheetFormatPr defaultRowHeight="15"/>
  <cols>
    <col min="1" max="1" width="13.7109375" bestFit="1" customWidth="1"/>
    <col min="2" max="3" width="13.7109375" style="16" customWidth="1"/>
    <col min="4" max="4" width="12.85546875" bestFit="1" customWidth="1"/>
    <col min="5" max="6" width="11.85546875" bestFit="1" customWidth="1"/>
    <col min="7" max="8" width="11.85546875" customWidth="1"/>
    <col min="9" max="9" width="15.5703125" bestFit="1" customWidth="1"/>
    <col min="10" max="10" width="11.85546875" bestFit="1" customWidth="1"/>
    <col min="18" max="18" width="9.28515625" bestFit="1" customWidth="1"/>
  </cols>
  <sheetData>
    <row r="1" spans="1:18">
      <c r="L1" t="s">
        <v>105</v>
      </c>
    </row>
    <row r="3" spans="1:18">
      <c r="B3" s="158" t="s">
        <v>114</v>
      </c>
      <c r="I3" s="6">
        <v>19000</v>
      </c>
      <c r="L3" t="s">
        <v>8</v>
      </c>
    </row>
    <row r="5" spans="1:18">
      <c r="A5" s="5" t="str">
        <f>"F.Y." &amp;B5&amp;"  - " &amp;C5</f>
        <v>F.Y.1985  - 1986</v>
      </c>
      <c r="B5" s="11">
        <v>1985</v>
      </c>
      <c r="C5" s="11">
        <v>1986</v>
      </c>
      <c r="D5" s="142" t="s">
        <v>7</v>
      </c>
      <c r="E5" s="142"/>
      <c r="F5" s="142"/>
      <c r="G5" s="10"/>
      <c r="H5" s="10"/>
    </row>
    <row r="6" spans="1:18">
      <c r="A6" s="3" t="s">
        <v>6</v>
      </c>
      <c r="B6" s="3" t="s">
        <v>14</v>
      </c>
      <c r="C6" s="3" t="s">
        <v>12</v>
      </c>
      <c r="D6" s="4">
        <v>0.25</v>
      </c>
      <c r="E6" s="4">
        <v>0.3</v>
      </c>
      <c r="F6" s="4">
        <v>0.4</v>
      </c>
      <c r="G6" s="4">
        <v>0.5</v>
      </c>
      <c r="H6" s="4"/>
      <c r="I6" s="8" t="s">
        <v>5</v>
      </c>
      <c r="J6" s="8" t="s">
        <v>4</v>
      </c>
      <c r="L6" s="146">
        <f>D6</f>
        <v>0.25</v>
      </c>
      <c r="M6" s="146">
        <f t="shared" ref="M6:N6" si="0">E6</f>
        <v>0.3</v>
      </c>
      <c r="N6" s="146">
        <f t="shared" si="0"/>
        <v>0.4</v>
      </c>
      <c r="O6" s="16" t="str">
        <f>"Tax "&amp;D6*100&amp;"%"</f>
        <v>Tax 25%</v>
      </c>
      <c r="P6" s="16" t="str">
        <f t="shared" ref="P6:R6" si="1">"Tax "&amp;E6*100&amp;"%"</f>
        <v>Tax 30%</v>
      </c>
      <c r="Q6" s="16" t="str">
        <f t="shared" si="1"/>
        <v>Tax 40%</v>
      </c>
      <c r="R6" s="16" t="str">
        <f t="shared" si="1"/>
        <v>Tax 50%</v>
      </c>
    </row>
    <row r="7" spans="1:18">
      <c r="A7" s="1" t="s">
        <v>3</v>
      </c>
      <c r="B7" s="15"/>
      <c r="C7" s="15"/>
      <c r="D7" s="2">
        <v>18000</v>
      </c>
      <c r="E7" s="2">
        <v>25000</v>
      </c>
      <c r="F7" s="2">
        <v>50000</v>
      </c>
      <c r="G7" s="2">
        <v>100000</v>
      </c>
      <c r="H7" s="2"/>
      <c r="I7" s="7">
        <f>I3</f>
        <v>19000</v>
      </c>
      <c r="J7" s="9">
        <f>SUM(O7:R7)</f>
        <v>250</v>
      </c>
      <c r="L7" s="145">
        <f t="shared" ref="L7:N10" si="2">(E7-D7)*L$6</f>
        <v>1750</v>
      </c>
      <c r="M7" s="145">
        <f t="shared" si="2"/>
        <v>7500</v>
      </c>
      <c r="N7" s="145">
        <f t="shared" si="2"/>
        <v>20000</v>
      </c>
      <c r="O7" s="145">
        <f>IF(AND($I7&gt;D7,$I7&lt;=E7),($I7-D7)*D$6,0)</f>
        <v>250</v>
      </c>
      <c r="P7" s="145">
        <f>IF(AND($I7&gt;E7,$I7&lt;=F7),($I7-E7)*E$6+SUM($L7),0)</f>
        <v>0</v>
      </c>
      <c r="Q7" s="145">
        <f>IF(AND($I7&gt;F7,$I7&lt;=G7),($I7-F7)*F$6+SUM($L7:$M7),0)</f>
        <v>0</v>
      </c>
      <c r="R7" s="145">
        <f>IF($I7&gt;G7,($I7-G7)*$G$6+SUM($L7:$N7),0)</f>
        <v>0</v>
      </c>
    </row>
    <row r="8" spans="1:18" ht="25.5">
      <c r="A8" s="1" t="s">
        <v>2</v>
      </c>
      <c r="B8" s="15"/>
      <c r="C8" s="15" t="s">
        <v>15</v>
      </c>
      <c r="D8" s="2">
        <v>18000</v>
      </c>
      <c r="E8" s="2">
        <v>25000</v>
      </c>
      <c r="F8" s="2">
        <v>50000</v>
      </c>
      <c r="G8" s="2">
        <v>100000</v>
      </c>
      <c r="H8" s="2"/>
      <c r="I8" s="7">
        <f>I7</f>
        <v>19000</v>
      </c>
      <c r="J8" s="9">
        <f t="shared" ref="J8:J10" si="3">SUM(O8:R8)</f>
        <v>250</v>
      </c>
      <c r="L8" s="145">
        <f t="shared" si="2"/>
        <v>1750</v>
      </c>
      <c r="M8" s="145">
        <f t="shared" si="2"/>
        <v>7500</v>
      </c>
      <c r="N8" s="145">
        <f t="shared" si="2"/>
        <v>20000</v>
      </c>
      <c r="O8" s="145">
        <f>IF(AND($I8&gt;D8,$I8&lt;=E8),($I8-D8)*D$6,0)</f>
        <v>250</v>
      </c>
      <c r="P8" s="145">
        <f>IF(AND($I8&gt;E8,$I8&lt;=F8),($I8-E8)*E$6+SUM($L8),0)</f>
        <v>0</v>
      </c>
      <c r="Q8" s="145">
        <f>IF(AND($I8&gt;F8,$I8&lt;=G8),($I8-F8)*F$6+SUM($L8:$M8),0)</f>
        <v>0</v>
      </c>
      <c r="R8" s="145">
        <f>IF($I8&gt;G8,($I8-G8)*$G$6+SUM($L8:$N8),0)</f>
        <v>0</v>
      </c>
    </row>
    <row r="9" spans="1:18" ht="25.5">
      <c r="A9" s="1" t="s">
        <v>1</v>
      </c>
      <c r="B9" s="15"/>
      <c r="C9" s="15" t="s">
        <v>15</v>
      </c>
      <c r="D9" s="2">
        <v>18000</v>
      </c>
      <c r="E9" s="2">
        <v>25000</v>
      </c>
      <c r="F9" s="2">
        <v>50000</v>
      </c>
      <c r="G9" s="2">
        <v>100000</v>
      </c>
      <c r="H9" s="2"/>
      <c r="I9" s="7">
        <f t="shared" ref="I9:I13" si="4">I8</f>
        <v>19000</v>
      </c>
      <c r="J9" s="9">
        <f t="shared" si="3"/>
        <v>250</v>
      </c>
      <c r="L9" s="145">
        <f t="shared" si="2"/>
        <v>1750</v>
      </c>
      <c r="M9" s="145">
        <f t="shared" si="2"/>
        <v>7500</v>
      </c>
      <c r="N9" s="145">
        <f t="shared" si="2"/>
        <v>20000</v>
      </c>
      <c r="O9" s="145">
        <f>IF(AND($I9&gt;D9,$I9&lt;=E9),($I9-D9)*D$6,0)</f>
        <v>250</v>
      </c>
      <c r="P9" s="145">
        <f>IF(AND($I9&gt;E9,$I9&lt;=F9),($I9-E9)*E$6+SUM($L9),0)</f>
        <v>0</v>
      </c>
      <c r="Q9" s="145">
        <f>IF(AND($I9&gt;F9,$I9&lt;=G9),($I9-F9)*F$6+SUM($L9:$M9),0)</f>
        <v>0</v>
      </c>
      <c r="R9" s="145">
        <f>IF($I9&gt;G9,($I9-G9)*$G$6+SUM($L9:$N9),0)</f>
        <v>0</v>
      </c>
    </row>
    <row r="10" spans="1:18" ht="25.5">
      <c r="A10" s="1" t="s">
        <v>0</v>
      </c>
      <c r="B10" s="15"/>
      <c r="C10" s="15" t="s">
        <v>13</v>
      </c>
      <c r="D10" s="2">
        <v>18000</v>
      </c>
      <c r="E10" s="2">
        <v>25000</v>
      </c>
      <c r="F10" s="2">
        <v>50000</v>
      </c>
      <c r="G10" s="2">
        <v>100000</v>
      </c>
      <c r="H10" s="2"/>
      <c r="I10" s="7">
        <f t="shared" si="4"/>
        <v>19000</v>
      </c>
      <c r="J10" s="9">
        <f t="shared" si="3"/>
        <v>250</v>
      </c>
      <c r="L10" s="145">
        <f t="shared" si="2"/>
        <v>1750</v>
      </c>
      <c r="M10" s="145">
        <f t="shared" si="2"/>
        <v>7500</v>
      </c>
      <c r="N10" s="145">
        <f t="shared" si="2"/>
        <v>20000</v>
      </c>
      <c r="O10" s="145">
        <f>IF(AND($I10&gt;D10,$I10&lt;=E10),($I10-D10)*D$6,0)</f>
        <v>250</v>
      </c>
      <c r="P10" s="145">
        <f>IF(AND($I10&gt;E10,$I10&lt;=F10),($I10-E10)*E$6+SUM($L10),0)</f>
        <v>0</v>
      </c>
      <c r="Q10" s="145">
        <f>IF(AND($I10&gt;F10,$I10&lt;=G10),($I10-F10)*F$6+SUM($L10:$M10),0)</f>
        <v>0</v>
      </c>
      <c r="R10" s="145">
        <f>IF($I10&gt;G10,($I10-G10)*$G$6+SUM($L10:$N10),0)</f>
        <v>0</v>
      </c>
    </row>
    <row r="11" spans="1:18">
      <c r="A11" s="1"/>
      <c r="B11" s="15"/>
      <c r="C11" s="15"/>
      <c r="D11" s="2"/>
      <c r="E11" s="2"/>
      <c r="F11" s="2"/>
      <c r="G11" s="2"/>
      <c r="H11" s="2"/>
      <c r="I11" s="7"/>
      <c r="J11" s="9"/>
      <c r="L11" s="145"/>
      <c r="M11" s="145"/>
      <c r="N11" s="145"/>
      <c r="O11" s="145"/>
      <c r="P11" s="145"/>
      <c r="Q11" s="145"/>
      <c r="R11" s="145"/>
    </row>
    <row r="12" spans="1:18">
      <c r="A12" s="1"/>
      <c r="B12" s="15"/>
      <c r="C12" s="15"/>
      <c r="D12" s="2"/>
      <c r="E12" s="2"/>
      <c r="F12" s="2"/>
      <c r="G12" s="2"/>
      <c r="H12" s="2"/>
      <c r="I12" s="7"/>
      <c r="J12" s="9"/>
      <c r="L12" s="145"/>
      <c r="M12" s="145"/>
      <c r="N12" s="145"/>
      <c r="O12" s="145"/>
      <c r="P12" s="145"/>
      <c r="Q12" s="145"/>
      <c r="R12" s="145"/>
    </row>
    <row r="13" spans="1:18">
      <c r="A13" s="1"/>
      <c r="B13" s="15"/>
      <c r="C13" s="15"/>
      <c r="D13" s="2"/>
      <c r="E13" s="2"/>
      <c r="F13" s="2"/>
      <c r="G13" s="2"/>
      <c r="H13" s="2"/>
      <c r="I13" s="7"/>
      <c r="J13" s="9"/>
      <c r="L13" s="145"/>
      <c r="M13" s="145"/>
      <c r="N13" s="145"/>
      <c r="O13" s="145"/>
      <c r="P13" s="145"/>
      <c r="Q13" s="145"/>
      <c r="R13" s="145"/>
    </row>
    <row r="14" spans="1:18">
      <c r="A14" s="16" t="s">
        <v>115</v>
      </c>
      <c r="B14" s="13">
        <v>0.05</v>
      </c>
      <c r="C14" s="16" t="s">
        <v>21</v>
      </c>
      <c r="D14" s="107">
        <v>50000</v>
      </c>
    </row>
    <row r="16" spans="1:18">
      <c r="I16" s="6">
        <v>125000</v>
      </c>
    </row>
    <row r="18" spans="1:18">
      <c r="A18" s="5" t="str">
        <f>"F.Y." &amp;B18&amp;"  - " &amp;C18</f>
        <v>F.Y.1986  - 1987</v>
      </c>
      <c r="B18" s="11">
        <f>B5+1</f>
        <v>1986</v>
      </c>
      <c r="C18" s="11">
        <f>C5+1</f>
        <v>1987</v>
      </c>
      <c r="D18" s="142" t="s">
        <v>7</v>
      </c>
      <c r="E18" s="142"/>
      <c r="F18" s="142"/>
      <c r="G18" s="10"/>
      <c r="H18" s="10"/>
    </row>
    <row r="19" spans="1:18">
      <c r="A19" s="3" t="s">
        <v>6</v>
      </c>
      <c r="B19" s="3" t="s">
        <v>14</v>
      </c>
      <c r="C19" s="3" t="s">
        <v>12</v>
      </c>
      <c r="D19" s="4">
        <v>0.25</v>
      </c>
      <c r="E19" s="4">
        <v>0.3</v>
      </c>
      <c r="F19" s="4">
        <v>0.4</v>
      </c>
      <c r="G19" s="4">
        <v>0.5</v>
      </c>
      <c r="H19" s="4"/>
      <c r="I19" s="8" t="s">
        <v>5</v>
      </c>
      <c r="J19" s="8" t="s">
        <v>4</v>
      </c>
      <c r="L19" s="146">
        <f>D19</f>
        <v>0.25</v>
      </c>
      <c r="M19" s="146">
        <f t="shared" ref="M19" si="5">E19</f>
        <v>0.3</v>
      </c>
      <c r="N19" s="146">
        <f t="shared" ref="N19" si="6">F19</f>
        <v>0.4</v>
      </c>
      <c r="O19" s="16" t="str">
        <f>"Tax "&amp;D19*100&amp;"%"</f>
        <v>Tax 25%</v>
      </c>
      <c r="P19" s="16" t="str">
        <f t="shared" ref="P19" si="7">"Tax "&amp;E19*100&amp;"%"</f>
        <v>Tax 30%</v>
      </c>
      <c r="Q19" s="16" t="str">
        <f t="shared" ref="Q19" si="8">"Tax "&amp;F19*100&amp;"%"</f>
        <v>Tax 40%</v>
      </c>
      <c r="R19" s="16" t="str">
        <f t="shared" ref="R19" si="9">"Tax "&amp;G19*100&amp;"%"</f>
        <v>Tax 50%</v>
      </c>
    </row>
    <row r="20" spans="1:18">
      <c r="A20" s="1" t="s">
        <v>3</v>
      </c>
      <c r="B20" s="15"/>
      <c r="C20" s="15"/>
      <c r="D20" s="2">
        <v>18000</v>
      </c>
      <c r="E20" s="2">
        <v>25000</v>
      </c>
      <c r="F20" s="2">
        <v>50000</v>
      </c>
      <c r="G20" s="2">
        <v>100000</v>
      </c>
      <c r="H20" s="2"/>
      <c r="I20" s="7">
        <f>I16</f>
        <v>125000</v>
      </c>
      <c r="J20" s="9">
        <f t="shared" ref="J20:J23" si="10">SUM(O20:R20)</f>
        <v>41750</v>
      </c>
      <c r="L20" s="145">
        <f t="shared" ref="L20:N23" si="11">(E20-D20)*L$6</f>
        <v>1750</v>
      </c>
      <c r="M20" s="145">
        <f t="shared" si="11"/>
        <v>7500</v>
      </c>
      <c r="N20" s="145">
        <f t="shared" si="11"/>
        <v>20000</v>
      </c>
      <c r="O20" s="145">
        <f>IF(AND($I20&gt;D20,$I20&lt;=E20),($I20-D20)*D$6,0)</f>
        <v>0</v>
      </c>
      <c r="P20" s="145">
        <f>IF(AND($I20&gt;E20,$I20&lt;=F20),($I20-E20)*E$6+SUM($L20),0)</f>
        <v>0</v>
      </c>
      <c r="Q20" s="145">
        <f>IF(AND($I20&gt;F20,$I20&lt;=G20),($I20-F20)*F$6+SUM($L20:$M20),0)</f>
        <v>0</v>
      </c>
      <c r="R20" s="145">
        <f>IF($I20&gt;G20,($I20-G20)*$G$6+SUM($L20:$N20),0)</f>
        <v>41750</v>
      </c>
    </row>
    <row r="21" spans="1:18" ht="25.5">
      <c r="A21" s="1" t="s">
        <v>2</v>
      </c>
      <c r="B21" s="15"/>
      <c r="C21" s="15" t="s">
        <v>15</v>
      </c>
      <c r="D21" s="2">
        <v>18000</v>
      </c>
      <c r="E21" s="2">
        <v>25000</v>
      </c>
      <c r="F21" s="2">
        <v>50000</v>
      </c>
      <c r="G21" s="2">
        <v>100000</v>
      </c>
      <c r="H21" s="2"/>
      <c r="I21" s="7">
        <f t="shared" ref="I21:I26" si="12">I20</f>
        <v>125000</v>
      </c>
      <c r="J21" s="9">
        <f t="shared" si="10"/>
        <v>41750</v>
      </c>
      <c r="L21" s="145">
        <f t="shared" si="11"/>
        <v>1750</v>
      </c>
      <c r="M21" s="145">
        <f t="shared" si="11"/>
        <v>7500</v>
      </c>
      <c r="N21" s="145">
        <f t="shared" si="11"/>
        <v>20000</v>
      </c>
      <c r="O21" s="145">
        <f>IF(AND($I21&gt;D21,$I21&lt;=E21),($I21-D21)*D$6,0)</f>
        <v>0</v>
      </c>
      <c r="P21" s="145">
        <f>IF(AND($I21&gt;E21,$I21&lt;=F21),($I21-E21)*E$6+SUM($L21),0)</f>
        <v>0</v>
      </c>
      <c r="Q21" s="145">
        <f>IF(AND($I21&gt;F21,$I21&lt;=G21),($I21-F21)*F$6+SUM($L21:$M21),0)</f>
        <v>0</v>
      </c>
      <c r="R21" s="145">
        <f>IF($I21&gt;G21,($I21-G21)*$G$6+SUM($L21:$N21),0)</f>
        <v>41750</v>
      </c>
    </row>
    <row r="22" spans="1:18" ht="25.5">
      <c r="A22" s="1" t="s">
        <v>1</v>
      </c>
      <c r="B22" s="15"/>
      <c r="C22" s="15" t="s">
        <v>15</v>
      </c>
      <c r="D22" s="2">
        <v>18000</v>
      </c>
      <c r="E22" s="2">
        <v>25000</v>
      </c>
      <c r="F22" s="2">
        <v>50000</v>
      </c>
      <c r="G22" s="2">
        <v>100000</v>
      </c>
      <c r="H22" s="2"/>
      <c r="I22" s="7">
        <f t="shared" si="12"/>
        <v>125000</v>
      </c>
      <c r="J22" s="9">
        <f t="shared" si="10"/>
        <v>41750</v>
      </c>
      <c r="L22" s="145">
        <f t="shared" si="11"/>
        <v>1750</v>
      </c>
      <c r="M22" s="145">
        <f t="shared" si="11"/>
        <v>7500</v>
      </c>
      <c r="N22" s="145">
        <f t="shared" si="11"/>
        <v>20000</v>
      </c>
      <c r="O22" s="145">
        <f>IF(AND($I22&gt;D22,$I22&lt;=E22),($I22-D22)*D$6,0)</f>
        <v>0</v>
      </c>
      <c r="P22" s="145">
        <f>IF(AND($I22&gt;E22,$I22&lt;=F22),($I22-E22)*E$6+SUM($L22),0)</f>
        <v>0</v>
      </c>
      <c r="Q22" s="145">
        <f>IF(AND($I22&gt;F22,$I22&lt;=G22),($I22-F22)*F$6+SUM($L22:$M22),0)</f>
        <v>0</v>
      </c>
      <c r="R22" s="145">
        <f>IF($I22&gt;G22,($I22-G22)*$G$6+SUM($L22:$N22),0)</f>
        <v>41750</v>
      </c>
    </row>
    <row r="23" spans="1:18" ht="25.5">
      <c r="A23" s="1" t="s">
        <v>0</v>
      </c>
      <c r="B23" s="15"/>
      <c r="C23" s="15" t="s">
        <v>13</v>
      </c>
      <c r="D23" s="2">
        <v>18000</v>
      </c>
      <c r="E23" s="2">
        <v>25000</v>
      </c>
      <c r="F23" s="2">
        <v>50000</v>
      </c>
      <c r="G23" s="2">
        <v>100000</v>
      </c>
      <c r="H23" s="2"/>
      <c r="I23" s="7">
        <f t="shared" si="12"/>
        <v>125000</v>
      </c>
      <c r="J23" s="9">
        <f t="shared" si="10"/>
        <v>41750</v>
      </c>
      <c r="L23" s="145">
        <f t="shared" si="11"/>
        <v>1750</v>
      </c>
      <c r="M23" s="145">
        <f t="shared" si="11"/>
        <v>7500</v>
      </c>
      <c r="N23" s="145">
        <f t="shared" si="11"/>
        <v>20000</v>
      </c>
      <c r="O23" s="145">
        <f>IF(AND($I23&gt;D23,$I23&lt;=E23),($I23-D23)*D$6,0)</f>
        <v>0</v>
      </c>
      <c r="P23" s="145">
        <f>IF(AND($I23&gt;E23,$I23&lt;=F23),($I23-E23)*E$6+SUM($L23),0)</f>
        <v>0</v>
      </c>
      <c r="Q23" s="145">
        <f>IF(AND($I23&gt;F23,$I23&lt;=G23),($I23-F23)*F$6+SUM($L23:$M23),0)</f>
        <v>0</v>
      </c>
      <c r="R23" s="145">
        <f>IF($I23&gt;G23,($I23-G23)*$G$6+SUM($L23:$N23),0)</f>
        <v>41750</v>
      </c>
    </row>
    <row r="24" spans="1:18">
      <c r="A24" s="1"/>
      <c r="B24" s="15"/>
      <c r="C24" s="15"/>
      <c r="D24" s="2"/>
      <c r="E24" s="2"/>
      <c r="F24" s="2"/>
      <c r="G24" s="2"/>
      <c r="H24" s="2"/>
      <c r="I24" s="7"/>
      <c r="J24" s="9"/>
      <c r="L24" s="145"/>
      <c r="M24" s="145"/>
      <c r="N24" s="145"/>
      <c r="O24" s="145"/>
      <c r="P24" s="145"/>
      <c r="Q24" s="145"/>
      <c r="R24" s="145"/>
    </row>
    <row r="25" spans="1:18">
      <c r="A25" s="1"/>
      <c r="B25" s="15"/>
      <c r="C25" s="15"/>
      <c r="D25" s="2"/>
      <c r="E25" s="2"/>
      <c r="F25" s="2"/>
      <c r="G25" s="2"/>
      <c r="H25" s="2"/>
      <c r="I25" s="7"/>
      <c r="J25" s="9"/>
      <c r="L25" s="145"/>
      <c r="M25" s="145"/>
      <c r="N25" s="145"/>
      <c r="O25" s="145"/>
      <c r="P25" s="145"/>
      <c r="Q25" s="145"/>
      <c r="R25" s="145"/>
    </row>
    <row r="26" spans="1:18">
      <c r="A26" s="1"/>
      <c r="B26" s="15"/>
      <c r="C26" s="15"/>
      <c r="D26" s="2"/>
      <c r="E26" s="2"/>
      <c r="F26" s="2"/>
      <c r="G26" s="2"/>
      <c r="H26" s="2"/>
      <c r="I26" s="7"/>
      <c r="J26" s="9"/>
      <c r="L26" s="145"/>
      <c r="M26" s="145"/>
      <c r="N26" s="145"/>
      <c r="O26" s="145"/>
      <c r="P26" s="145"/>
      <c r="Q26" s="145"/>
      <c r="R26" s="145"/>
    </row>
    <row r="27" spans="1:18">
      <c r="A27" s="16" t="s">
        <v>115</v>
      </c>
      <c r="B27" s="13">
        <v>0.05</v>
      </c>
      <c r="C27" s="16" t="s">
        <v>21</v>
      </c>
      <c r="D27" s="107">
        <v>50000</v>
      </c>
    </row>
    <row r="29" spans="1:18">
      <c r="I29" s="6">
        <v>10001000</v>
      </c>
    </row>
    <row r="31" spans="1:18">
      <c r="A31" s="5" t="str">
        <f>"F.Y." &amp;B31&amp;"  - " &amp;C31</f>
        <v>F.Y.1987  - 1988</v>
      </c>
      <c r="B31" s="11">
        <f>B18+1</f>
        <v>1987</v>
      </c>
      <c r="C31" s="11">
        <f>C18+1</f>
        <v>1988</v>
      </c>
      <c r="D31" s="142" t="s">
        <v>7</v>
      </c>
      <c r="E31" s="142"/>
      <c r="F31" s="142"/>
      <c r="G31" s="10"/>
      <c r="H31" s="10"/>
    </row>
    <row r="32" spans="1:18">
      <c r="A32" s="3" t="s">
        <v>6</v>
      </c>
      <c r="B32" s="3" t="s">
        <v>14</v>
      </c>
      <c r="C32" s="3" t="s">
        <v>12</v>
      </c>
      <c r="D32" s="4">
        <v>0.25</v>
      </c>
      <c r="E32" s="4">
        <v>0.3</v>
      </c>
      <c r="F32" s="4">
        <v>0.4</v>
      </c>
      <c r="G32" s="4">
        <v>0.5</v>
      </c>
      <c r="H32" s="4"/>
      <c r="I32" s="8" t="s">
        <v>5</v>
      </c>
      <c r="J32" s="8" t="s">
        <v>4</v>
      </c>
      <c r="L32" s="146">
        <f>D32</f>
        <v>0.25</v>
      </c>
      <c r="M32" s="146">
        <f t="shared" ref="M32" si="13">E32</f>
        <v>0.3</v>
      </c>
      <c r="N32" s="146">
        <f t="shared" ref="N32" si="14">F32</f>
        <v>0.4</v>
      </c>
      <c r="O32" s="16" t="str">
        <f>"Tax "&amp;D32*100&amp;"%"</f>
        <v>Tax 25%</v>
      </c>
      <c r="P32" s="16" t="str">
        <f t="shared" ref="P32" si="15">"Tax "&amp;E32*100&amp;"%"</f>
        <v>Tax 30%</v>
      </c>
      <c r="Q32" s="16" t="str">
        <f t="shared" ref="Q32" si="16">"Tax "&amp;F32*100&amp;"%"</f>
        <v>Tax 40%</v>
      </c>
      <c r="R32" s="16" t="str">
        <f t="shared" ref="R32" si="17">"Tax "&amp;G32*100&amp;"%"</f>
        <v>Tax 50%</v>
      </c>
    </row>
    <row r="33" spans="1:18">
      <c r="A33" s="1" t="s">
        <v>3</v>
      </c>
      <c r="B33" s="15"/>
      <c r="C33" s="15"/>
      <c r="D33" s="2">
        <v>18000</v>
      </c>
      <c r="E33" s="2">
        <v>25000</v>
      </c>
      <c r="F33" s="2">
        <v>50000</v>
      </c>
      <c r="G33" s="2">
        <v>100000</v>
      </c>
      <c r="H33" s="2"/>
      <c r="I33" s="7">
        <f>I29</f>
        <v>10001000</v>
      </c>
      <c r="J33" s="9">
        <f t="shared" ref="J33:J36" si="18">SUM(O33:R33)</f>
        <v>4979750</v>
      </c>
      <c r="L33" s="145">
        <f t="shared" ref="L33:N36" si="19">(E33-D33)*L$6</f>
        <v>1750</v>
      </c>
      <c r="M33" s="145">
        <f t="shared" si="19"/>
        <v>7500</v>
      </c>
      <c r="N33" s="145">
        <f t="shared" si="19"/>
        <v>20000</v>
      </c>
      <c r="O33" s="145">
        <f>IF(AND($I33&gt;D33,$I33&lt;=E33),($I33-D33)*D$6,0)</f>
        <v>0</v>
      </c>
      <c r="P33" s="145">
        <f>IF(AND($I33&gt;E33,$I33&lt;=F33),($I33-E33)*E$6+SUM($L33),0)</f>
        <v>0</v>
      </c>
      <c r="Q33" s="145">
        <f>IF(AND($I33&gt;F33,$I33&lt;=G33),($I33-F33)*F$6+SUM($L33:$M33),0)</f>
        <v>0</v>
      </c>
      <c r="R33" s="145">
        <f>IF($I33&gt;G33,($I33-G33)*$G$6+SUM($L33:$N33),0)</f>
        <v>4979750</v>
      </c>
    </row>
    <row r="34" spans="1:18" ht="25.5">
      <c r="A34" s="1" t="s">
        <v>2</v>
      </c>
      <c r="B34" s="15"/>
      <c r="C34" s="15" t="s">
        <v>15</v>
      </c>
      <c r="D34" s="2">
        <v>18000</v>
      </c>
      <c r="E34" s="2">
        <v>25000</v>
      </c>
      <c r="F34" s="2">
        <v>50000</v>
      </c>
      <c r="G34" s="2">
        <v>100000</v>
      </c>
      <c r="H34" s="2"/>
      <c r="I34" s="7">
        <f t="shared" ref="I34:I39" si="20">I33</f>
        <v>10001000</v>
      </c>
      <c r="J34" s="9">
        <f t="shared" si="18"/>
        <v>4979750</v>
      </c>
      <c r="L34" s="145">
        <f t="shared" si="19"/>
        <v>1750</v>
      </c>
      <c r="M34" s="145">
        <f t="shared" si="19"/>
        <v>7500</v>
      </c>
      <c r="N34" s="145">
        <f t="shared" si="19"/>
        <v>20000</v>
      </c>
      <c r="O34" s="145">
        <f>IF(AND($I34&gt;D34,$I34&lt;=E34),($I34-D34)*D$6,0)</f>
        <v>0</v>
      </c>
      <c r="P34" s="145">
        <f>IF(AND($I34&gt;E34,$I34&lt;=F34),($I34-E34)*E$6+SUM($L34),0)</f>
        <v>0</v>
      </c>
      <c r="Q34" s="145">
        <f>IF(AND($I34&gt;F34,$I34&lt;=G34),($I34-F34)*F$6+SUM($L34:$M34),0)</f>
        <v>0</v>
      </c>
      <c r="R34" s="145">
        <f>IF($I34&gt;G34,($I34-G34)*$G$6+SUM($L34:$N34),0)</f>
        <v>4979750</v>
      </c>
    </row>
    <row r="35" spans="1:18" ht="25.5">
      <c r="A35" s="1" t="s">
        <v>1</v>
      </c>
      <c r="B35" s="15"/>
      <c r="C35" s="15" t="s">
        <v>15</v>
      </c>
      <c r="D35" s="2">
        <v>18000</v>
      </c>
      <c r="E35" s="2">
        <v>25000</v>
      </c>
      <c r="F35" s="2">
        <v>50000</v>
      </c>
      <c r="G35" s="2">
        <v>100000</v>
      </c>
      <c r="H35" s="2"/>
      <c r="I35" s="7">
        <f t="shared" si="20"/>
        <v>10001000</v>
      </c>
      <c r="J35" s="9">
        <f t="shared" si="18"/>
        <v>4979750</v>
      </c>
      <c r="L35" s="145">
        <f t="shared" si="19"/>
        <v>1750</v>
      </c>
      <c r="M35" s="145">
        <f t="shared" si="19"/>
        <v>7500</v>
      </c>
      <c r="N35" s="145">
        <f t="shared" si="19"/>
        <v>20000</v>
      </c>
      <c r="O35" s="145">
        <f>IF(AND($I35&gt;D35,$I35&lt;=E35),($I35-D35)*D$6,0)</f>
        <v>0</v>
      </c>
      <c r="P35" s="145">
        <f>IF(AND($I35&gt;E35,$I35&lt;=F35),($I35-E35)*E$6+SUM($L35),0)</f>
        <v>0</v>
      </c>
      <c r="Q35" s="145">
        <f>IF(AND($I35&gt;F35,$I35&lt;=G35),($I35-F35)*F$6+SUM($L35:$M35),0)</f>
        <v>0</v>
      </c>
      <c r="R35" s="145">
        <f>IF($I35&gt;G35,($I35-G35)*$G$6+SUM($L35:$N35),0)</f>
        <v>4979750</v>
      </c>
    </row>
    <row r="36" spans="1:18" ht="25.5">
      <c r="A36" s="1" t="s">
        <v>0</v>
      </c>
      <c r="B36" s="15"/>
      <c r="C36" s="15" t="s">
        <v>13</v>
      </c>
      <c r="D36" s="2">
        <v>18000</v>
      </c>
      <c r="E36" s="2">
        <v>25000</v>
      </c>
      <c r="F36" s="2">
        <v>50000</v>
      </c>
      <c r="G36" s="2">
        <v>100000</v>
      </c>
      <c r="H36" s="2"/>
      <c r="I36" s="7">
        <f t="shared" si="20"/>
        <v>10001000</v>
      </c>
      <c r="J36" s="9">
        <f t="shared" si="18"/>
        <v>4979750</v>
      </c>
      <c r="L36" s="145">
        <f t="shared" si="19"/>
        <v>1750</v>
      </c>
      <c r="M36" s="145">
        <f t="shared" si="19"/>
        <v>7500</v>
      </c>
      <c r="N36" s="145">
        <f t="shared" si="19"/>
        <v>20000</v>
      </c>
      <c r="O36" s="145">
        <f>IF(AND($I36&gt;D36,$I36&lt;=E36),($I36-D36)*D$6,0)</f>
        <v>0</v>
      </c>
      <c r="P36" s="145">
        <f>IF(AND($I36&gt;E36,$I36&lt;=F36),($I36-E36)*E$6+SUM($L36),0)</f>
        <v>0</v>
      </c>
      <c r="Q36" s="145">
        <f>IF(AND($I36&gt;F36,$I36&lt;=G36),($I36-F36)*F$6+SUM($L36:$M36),0)</f>
        <v>0</v>
      </c>
      <c r="R36" s="145">
        <f>IF($I36&gt;G36,($I36-G36)*$G$6+SUM($L36:$N36),0)</f>
        <v>4979750</v>
      </c>
    </row>
    <row r="37" spans="1:18">
      <c r="A37" s="1"/>
      <c r="B37" s="15"/>
      <c r="C37" s="15"/>
      <c r="D37" s="2"/>
      <c r="E37" s="2"/>
      <c r="F37" s="2"/>
      <c r="G37" s="2"/>
      <c r="H37" s="2"/>
      <c r="I37" s="7"/>
      <c r="J37" s="9"/>
      <c r="L37" s="145"/>
      <c r="M37" s="145"/>
      <c r="N37" s="145"/>
      <c r="O37" s="145"/>
      <c r="P37" s="145"/>
      <c r="Q37" s="145"/>
      <c r="R37" s="145"/>
    </row>
    <row r="38" spans="1:18">
      <c r="A38" s="1"/>
      <c r="B38" s="15"/>
      <c r="C38" s="15"/>
      <c r="D38" s="2"/>
      <c r="E38" s="2"/>
      <c r="F38" s="2"/>
      <c r="G38" s="2"/>
      <c r="H38" s="2"/>
      <c r="I38" s="7"/>
      <c r="J38" s="9"/>
      <c r="L38" s="145"/>
      <c r="M38" s="145"/>
      <c r="N38" s="145"/>
      <c r="O38" s="145"/>
      <c r="P38" s="145"/>
      <c r="Q38" s="145"/>
      <c r="R38" s="145"/>
    </row>
    <row r="39" spans="1:18">
      <c r="A39" s="1"/>
      <c r="B39" s="15"/>
      <c r="C39" s="15"/>
      <c r="D39" s="2"/>
      <c r="E39" s="2"/>
      <c r="F39" s="2"/>
      <c r="G39" s="2"/>
      <c r="H39" s="2"/>
      <c r="I39" s="7"/>
      <c r="J39" s="9"/>
      <c r="L39" s="145"/>
      <c r="M39" s="145"/>
      <c r="N39" s="145"/>
      <c r="O39" s="145"/>
      <c r="P39" s="145"/>
      <c r="Q39" s="145"/>
      <c r="R39" s="145"/>
    </row>
    <row r="40" spans="1:18">
      <c r="A40" s="16" t="s">
        <v>115</v>
      </c>
      <c r="B40" s="13">
        <v>0.05</v>
      </c>
      <c r="C40" s="16" t="s">
        <v>21</v>
      </c>
      <c r="D40" s="107">
        <v>50000</v>
      </c>
    </row>
    <row r="42" spans="1:18">
      <c r="I42" s="6">
        <v>10001000</v>
      </c>
    </row>
    <row r="44" spans="1:18">
      <c r="A44" s="5" t="str">
        <f>"F.Y." &amp;B44&amp;"  - " &amp;C44</f>
        <v>F.Y.1988  - 1989</v>
      </c>
      <c r="B44" s="11">
        <f>B31+1</f>
        <v>1988</v>
      </c>
      <c r="C44" s="11">
        <f>C31+1</f>
        <v>1989</v>
      </c>
      <c r="D44" s="142" t="s">
        <v>7</v>
      </c>
      <c r="E44" s="142"/>
      <c r="F44" s="142"/>
      <c r="G44" s="10"/>
      <c r="H44" s="10"/>
    </row>
    <row r="45" spans="1:18">
      <c r="A45" s="3" t="s">
        <v>6</v>
      </c>
      <c r="B45" s="3" t="s">
        <v>14</v>
      </c>
      <c r="C45" s="3" t="s">
        <v>12</v>
      </c>
      <c r="D45" s="4">
        <v>0.25</v>
      </c>
      <c r="E45" s="4">
        <v>0.3</v>
      </c>
      <c r="F45" s="4">
        <v>0.4</v>
      </c>
      <c r="G45" s="4">
        <v>0.5</v>
      </c>
      <c r="H45" s="4"/>
      <c r="I45" s="8" t="s">
        <v>5</v>
      </c>
      <c r="J45" s="8" t="s">
        <v>4</v>
      </c>
      <c r="L45" s="146">
        <f>D45</f>
        <v>0.25</v>
      </c>
      <c r="M45" s="146">
        <f t="shared" ref="M45" si="21">E45</f>
        <v>0.3</v>
      </c>
      <c r="N45" s="146">
        <f t="shared" ref="N45" si="22">F45</f>
        <v>0.4</v>
      </c>
      <c r="O45" s="16" t="str">
        <f>"Tax "&amp;D45*100&amp;"%"</f>
        <v>Tax 25%</v>
      </c>
      <c r="P45" s="16" t="str">
        <f t="shared" ref="P45" si="23">"Tax "&amp;E45*100&amp;"%"</f>
        <v>Tax 30%</v>
      </c>
      <c r="Q45" s="16" t="str">
        <f t="shared" ref="Q45" si="24">"Tax "&amp;F45*100&amp;"%"</f>
        <v>Tax 40%</v>
      </c>
      <c r="R45" s="16" t="str">
        <f t="shared" ref="R45" si="25">"Tax "&amp;G45*100&amp;"%"</f>
        <v>Tax 50%</v>
      </c>
    </row>
    <row r="46" spans="1:18">
      <c r="A46" s="1" t="s">
        <v>3</v>
      </c>
      <c r="B46" s="15"/>
      <c r="C46" s="15"/>
      <c r="D46" s="2">
        <v>18000</v>
      </c>
      <c r="E46" s="2">
        <v>25000</v>
      </c>
      <c r="F46" s="2">
        <v>50000</v>
      </c>
      <c r="G46" s="2">
        <v>100000</v>
      </c>
      <c r="H46" s="2"/>
      <c r="I46" s="7">
        <f>I42</f>
        <v>10001000</v>
      </c>
      <c r="J46" s="9">
        <f t="shared" ref="J46:J49" si="26">SUM(O46:R46)</f>
        <v>4979750</v>
      </c>
      <c r="L46" s="145">
        <f t="shared" ref="L46:N49" si="27">(E46-D46)*L$6</f>
        <v>1750</v>
      </c>
      <c r="M46" s="145">
        <f t="shared" si="27"/>
        <v>7500</v>
      </c>
      <c r="N46" s="145">
        <f t="shared" si="27"/>
        <v>20000</v>
      </c>
      <c r="O46" s="145">
        <f>IF(AND($I46&gt;D46,$I46&lt;=E46),($I46-D46)*D$6,0)</f>
        <v>0</v>
      </c>
      <c r="P46" s="145">
        <f>IF(AND($I46&gt;E46,$I46&lt;=F46),($I46-E46)*E$6+SUM($L46),0)</f>
        <v>0</v>
      </c>
      <c r="Q46" s="145">
        <f>IF(AND($I46&gt;F46,$I46&lt;=G46),($I46-F46)*F$6+SUM($L46:$M46),0)</f>
        <v>0</v>
      </c>
      <c r="R46" s="145">
        <f>IF($I46&gt;G46,($I46-G46)*$G$6+SUM($L46:$N46),0)</f>
        <v>4979750</v>
      </c>
    </row>
    <row r="47" spans="1:18" ht="25.5">
      <c r="A47" s="1" t="s">
        <v>2</v>
      </c>
      <c r="B47" s="15"/>
      <c r="C47" s="15" t="s">
        <v>15</v>
      </c>
      <c r="D47" s="2">
        <v>18000</v>
      </c>
      <c r="E47" s="2">
        <v>25000</v>
      </c>
      <c r="F47" s="2">
        <v>50000</v>
      </c>
      <c r="G47" s="2">
        <v>100000</v>
      </c>
      <c r="H47" s="2"/>
      <c r="I47" s="7">
        <f t="shared" ref="I47:I52" si="28">I46</f>
        <v>10001000</v>
      </c>
      <c r="J47" s="9">
        <f t="shared" si="26"/>
        <v>4979750</v>
      </c>
      <c r="L47" s="145">
        <f t="shared" si="27"/>
        <v>1750</v>
      </c>
      <c r="M47" s="145">
        <f t="shared" si="27"/>
        <v>7500</v>
      </c>
      <c r="N47" s="145">
        <f t="shared" si="27"/>
        <v>20000</v>
      </c>
      <c r="O47" s="145">
        <f>IF(AND($I47&gt;D47,$I47&lt;=E47),($I47-D47)*D$6,0)</f>
        <v>0</v>
      </c>
      <c r="P47" s="145">
        <f>IF(AND($I47&gt;E47,$I47&lt;=F47),($I47-E47)*E$6+SUM($L47),0)</f>
        <v>0</v>
      </c>
      <c r="Q47" s="145">
        <f>IF(AND($I47&gt;F47,$I47&lt;=G47),($I47-F47)*F$6+SUM($L47:$M47),0)</f>
        <v>0</v>
      </c>
      <c r="R47" s="145">
        <f>IF($I47&gt;G47,($I47-G47)*$G$6+SUM($L47:$N47),0)</f>
        <v>4979750</v>
      </c>
    </row>
    <row r="48" spans="1:18" ht="25.5">
      <c r="A48" s="1" t="s">
        <v>1</v>
      </c>
      <c r="B48" s="15"/>
      <c r="C48" s="15" t="s">
        <v>15</v>
      </c>
      <c r="D48" s="2">
        <v>18000</v>
      </c>
      <c r="E48" s="2">
        <v>25000</v>
      </c>
      <c r="F48" s="2">
        <v>50000</v>
      </c>
      <c r="G48" s="2">
        <v>100000</v>
      </c>
      <c r="H48" s="2"/>
      <c r="I48" s="7">
        <f t="shared" si="28"/>
        <v>10001000</v>
      </c>
      <c r="J48" s="9">
        <f t="shared" si="26"/>
        <v>4979750</v>
      </c>
      <c r="L48" s="145">
        <f t="shared" si="27"/>
        <v>1750</v>
      </c>
      <c r="M48" s="145">
        <f t="shared" si="27"/>
        <v>7500</v>
      </c>
      <c r="N48" s="145">
        <f t="shared" si="27"/>
        <v>20000</v>
      </c>
      <c r="O48" s="145">
        <f>IF(AND($I48&gt;D48,$I48&lt;=E48),($I48-D48)*D$6,0)</f>
        <v>0</v>
      </c>
      <c r="P48" s="145">
        <f>IF(AND($I48&gt;E48,$I48&lt;=F48),($I48-E48)*E$6+SUM($L48),0)</f>
        <v>0</v>
      </c>
      <c r="Q48" s="145">
        <f>IF(AND($I48&gt;F48,$I48&lt;=G48),($I48-F48)*F$6+SUM($L48:$M48),0)</f>
        <v>0</v>
      </c>
      <c r="R48" s="145">
        <f>IF($I48&gt;G48,($I48-G48)*$G$6+SUM($L48:$N48),0)</f>
        <v>4979750</v>
      </c>
    </row>
    <row r="49" spans="1:18" ht="25.5">
      <c r="A49" s="1" t="s">
        <v>0</v>
      </c>
      <c r="B49" s="15"/>
      <c r="C49" s="15" t="s">
        <v>13</v>
      </c>
      <c r="D49" s="2">
        <v>18000</v>
      </c>
      <c r="E49" s="2">
        <v>25000</v>
      </c>
      <c r="F49" s="2">
        <v>50000</v>
      </c>
      <c r="G49" s="2">
        <v>100000</v>
      </c>
      <c r="H49" s="2"/>
      <c r="I49" s="7">
        <f t="shared" si="28"/>
        <v>10001000</v>
      </c>
      <c r="J49" s="9">
        <f t="shared" si="26"/>
        <v>4979750</v>
      </c>
      <c r="L49" s="145">
        <f t="shared" si="27"/>
        <v>1750</v>
      </c>
      <c r="M49" s="145">
        <f t="shared" si="27"/>
        <v>7500</v>
      </c>
      <c r="N49" s="145">
        <f t="shared" si="27"/>
        <v>20000</v>
      </c>
      <c r="O49" s="145">
        <f>IF(AND($I49&gt;D49,$I49&lt;=E49),($I49-D49)*D$6,0)</f>
        <v>0</v>
      </c>
      <c r="P49" s="145">
        <f>IF(AND($I49&gt;E49,$I49&lt;=F49),($I49-E49)*E$6+SUM($L49),0)</f>
        <v>0</v>
      </c>
      <c r="Q49" s="145">
        <f>IF(AND($I49&gt;F49,$I49&lt;=G49),($I49-F49)*F$6+SUM($L49:$M49),0)</f>
        <v>0</v>
      </c>
      <c r="R49" s="145">
        <f>IF($I49&gt;G49,($I49-G49)*$G$6+SUM($L49:$N49),0)</f>
        <v>4979750</v>
      </c>
    </row>
    <row r="50" spans="1:18">
      <c r="A50" s="1"/>
      <c r="B50" s="15"/>
      <c r="C50" s="15"/>
      <c r="D50" s="2"/>
      <c r="E50" s="2"/>
      <c r="F50" s="2"/>
      <c r="G50" s="2"/>
      <c r="H50" s="2"/>
      <c r="I50" s="7"/>
      <c r="J50" s="9"/>
      <c r="L50" s="145"/>
      <c r="M50" s="145"/>
      <c r="N50" s="145"/>
      <c r="O50" s="145"/>
      <c r="P50" s="145"/>
      <c r="Q50" s="145"/>
      <c r="R50" s="145"/>
    </row>
    <row r="51" spans="1:18">
      <c r="A51" s="1"/>
      <c r="B51" s="15"/>
      <c r="C51" s="15"/>
      <c r="D51" s="2"/>
      <c r="E51" s="2"/>
      <c r="F51" s="2"/>
      <c r="G51" s="2"/>
      <c r="H51" s="2"/>
      <c r="I51" s="7"/>
      <c r="J51" s="9"/>
      <c r="L51" s="145"/>
      <c r="M51" s="145"/>
      <c r="N51" s="145"/>
      <c r="O51" s="145"/>
      <c r="P51" s="145"/>
      <c r="Q51" s="145"/>
      <c r="R51" s="145"/>
    </row>
    <row r="52" spans="1:18">
      <c r="A52" s="1"/>
      <c r="B52" s="15"/>
      <c r="C52" s="15"/>
      <c r="D52" s="2"/>
      <c r="E52" s="2"/>
      <c r="F52" s="2"/>
      <c r="G52" s="2"/>
      <c r="H52" s="2"/>
      <c r="I52" s="7"/>
      <c r="J52" s="9"/>
      <c r="L52" s="145"/>
      <c r="M52" s="145"/>
      <c r="N52" s="145"/>
      <c r="O52" s="145"/>
      <c r="P52" s="145"/>
      <c r="Q52" s="145"/>
      <c r="R52" s="145"/>
    </row>
    <row r="53" spans="1:18">
      <c r="A53" s="16" t="s">
        <v>115</v>
      </c>
      <c r="B53" s="13">
        <v>0.05</v>
      </c>
      <c r="C53" s="16" t="s">
        <v>21</v>
      </c>
      <c r="D53" s="107">
        <v>50000</v>
      </c>
    </row>
    <row r="55" spans="1:18">
      <c r="I55" s="6">
        <v>10001000</v>
      </c>
    </row>
    <row r="57" spans="1:18">
      <c r="A57" s="5" t="str">
        <f>"F.Y." &amp;B57&amp;"  - " &amp;C57</f>
        <v>F.Y.1989  - 1990</v>
      </c>
      <c r="B57" s="11">
        <f>B44+1</f>
        <v>1989</v>
      </c>
      <c r="C57" s="11">
        <f>C44+1</f>
        <v>1990</v>
      </c>
      <c r="D57" s="142" t="s">
        <v>7</v>
      </c>
      <c r="E57" s="142"/>
      <c r="F57" s="142"/>
      <c r="G57" s="10"/>
      <c r="H57" s="10"/>
    </row>
    <row r="58" spans="1:18">
      <c r="A58" s="3" t="s">
        <v>6</v>
      </c>
      <c r="B58" s="3" t="s">
        <v>14</v>
      </c>
      <c r="C58" s="3" t="s">
        <v>12</v>
      </c>
      <c r="D58" s="14">
        <v>0.2</v>
      </c>
      <c r="E58" s="4">
        <v>0.3</v>
      </c>
      <c r="F58" s="4">
        <v>0.4</v>
      </c>
      <c r="G58" s="4">
        <v>0.5</v>
      </c>
      <c r="H58" s="4"/>
      <c r="I58" s="8" t="s">
        <v>5</v>
      </c>
      <c r="J58" s="8" t="s">
        <v>4</v>
      </c>
      <c r="L58" s="146">
        <f>D58</f>
        <v>0.2</v>
      </c>
      <c r="M58" s="146">
        <f t="shared" ref="M58" si="29">E58</f>
        <v>0.3</v>
      </c>
      <c r="N58" s="146">
        <f t="shared" ref="N58" si="30">F58</f>
        <v>0.4</v>
      </c>
      <c r="O58" s="16" t="str">
        <f>"Tax "&amp;D58*100&amp;"%"</f>
        <v>Tax 20%</v>
      </c>
      <c r="P58" s="16" t="str">
        <f t="shared" ref="P58" si="31">"Tax "&amp;E58*100&amp;"%"</f>
        <v>Tax 30%</v>
      </c>
      <c r="Q58" s="16" t="str">
        <f t="shared" ref="Q58" si="32">"Tax "&amp;F58*100&amp;"%"</f>
        <v>Tax 40%</v>
      </c>
      <c r="R58" s="16" t="str">
        <f t="shared" ref="R58" si="33">"Tax "&amp;G58*100&amp;"%"</f>
        <v>Tax 50%</v>
      </c>
    </row>
    <row r="59" spans="1:18">
      <c r="A59" s="17" t="s">
        <v>3</v>
      </c>
      <c r="B59" s="18"/>
      <c r="C59" s="18"/>
      <c r="D59" s="19">
        <v>18000</v>
      </c>
      <c r="E59" s="19">
        <v>25000</v>
      </c>
      <c r="F59" s="19">
        <v>50000</v>
      </c>
      <c r="G59" s="19">
        <v>100000</v>
      </c>
      <c r="H59" s="19"/>
      <c r="I59" s="7">
        <f>I55</f>
        <v>10001000</v>
      </c>
      <c r="J59" s="9">
        <f t="shared" ref="J59:J62" si="34">SUM(O59:R59)</f>
        <v>4979750</v>
      </c>
      <c r="L59" s="145">
        <f t="shared" ref="L59:N62" si="35">(E59-D59)*L$6</f>
        <v>1750</v>
      </c>
      <c r="M59" s="145">
        <f t="shared" si="35"/>
        <v>7500</v>
      </c>
      <c r="N59" s="145">
        <f t="shared" si="35"/>
        <v>20000</v>
      </c>
      <c r="O59" s="145">
        <f>IF(AND($I59&gt;D59,$I59&lt;=E59),($I59-D59)*D$6,0)</f>
        <v>0</v>
      </c>
      <c r="P59" s="145">
        <f>IF(AND($I59&gt;E59,$I59&lt;=F59),($I59-E59)*E$6+SUM($L59),0)</f>
        <v>0</v>
      </c>
      <c r="Q59" s="145">
        <f>IF(AND($I59&gt;F59,$I59&lt;=G59),($I59-F59)*F$6+SUM($L59:$M59),0)</f>
        <v>0</v>
      </c>
      <c r="R59" s="145">
        <f>IF($I59&gt;G59,($I59-G59)*$G$6+SUM($L59:$N59),0)</f>
        <v>4979750</v>
      </c>
    </row>
    <row r="60" spans="1:18" ht="25.5">
      <c r="A60" s="17" t="s">
        <v>2</v>
      </c>
      <c r="B60" s="18"/>
      <c r="C60" s="18" t="s">
        <v>15</v>
      </c>
      <c r="D60" s="19">
        <v>18000</v>
      </c>
      <c r="E60" s="19">
        <v>25000</v>
      </c>
      <c r="F60" s="19">
        <v>50000</v>
      </c>
      <c r="G60" s="19">
        <v>100000</v>
      </c>
      <c r="H60" s="19"/>
      <c r="I60" s="7">
        <f t="shared" ref="I60:I65" si="36">I59</f>
        <v>10001000</v>
      </c>
      <c r="J60" s="9">
        <f t="shared" si="34"/>
        <v>4979750</v>
      </c>
      <c r="L60" s="145">
        <f t="shared" si="35"/>
        <v>1750</v>
      </c>
      <c r="M60" s="145">
        <f t="shared" si="35"/>
        <v>7500</v>
      </c>
      <c r="N60" s="145">
        <f t="shared" si="35"/>
        <v>20000</v>
      </c>
      <c r="O60" s="145">
        <f>IF(AND($I60&gt;D60,$I60&lt;=E60),($I60-D60)*D$6,0)</f>
        <v>0</v>
      </c>
      <c r="P60" s="145">
        <f>IF(AND($I60&gt;E60,$I60&lt;=F60),($I60-E60)*E$6+SUM($L60),0)</f>
        <v>0</v>
      </c>
      <c r="Q60" s="145">
        <f>IF(AND($I60&gt;F60,$I60&lt;=G60),($I60-F60)*F$6+SUM($L60:$M60),0)</f>
        <v>0</v>
      </c>
      <c r="R60" s="145">
        <f>IF($I60&gt;G60,($I60-G60)*$G$6+SUM($L60:$N60),0)</f>
        <v>4979750</v>
      </c>
    </row>
    <row r="61" spans="1:18" ht="25.5">
      <c r="A61" s="17" t="s">
        <v>1</v>
      </c>
      <c r="B61" s="18"/>
      <c r="C61" s="18" t="s">
        <v>15</v>
      </c>
      <c r="D61" s="19">
        <v>18000</v>
      </c>
      <c r="E61" s="19">
        <v>25000</v>
      </c>
      <c r="F61" s="19">
        <v>50000</v>
      </c>
      <c r="G61" s="19">
        <v>100000</v>
      </c>
      <c r="H61" s="19"/>
      <c r="I61" s="7">
        <f t="shared" si="36"/>
        <v>10001000</v>
      </c>
      <c r="J61" s="9">
        <f t="shared" si="34"/>
        <v>4979750</v>
      </c>
      <c r="L61" s="145">
        <f t="shared" si="35"/>
        <v>1750</v>
      </c>
      <c r="M61" s="145">
        <f t="shared" si="35"/>
        <v>7500</v>
      </c>
      <c r="N61" s="145">
        <f t="shared" si="35"/>
        <v>20000</v>
      </c>
      <c r="O61" s="145">
        <f>IF(AND($I61&gt;D61,$I61&lt;=E61),($I61-D61)*D$6,0)</f>
        <v>0</v>
      </c>
      <c r="P61" s="145">
        <f>IF(AND($I61&gt;E61,$I61&lt;=F61),($I61-E61)*E$6+SUM($L61),0)</f>
        <v>0</v>
      </c>
      <c r="Q61" s="145">
        <f>IF(AND($I61&gt;F61,$I61&lt;=G61),($I61-F61)*F$6+SUM($L61:$M61),0)</f>
        <v>0</v>
      </c>
      <c r="R61" s="145">
        <f>IF($I61&gt;G61,($I61-G61)*$G$6+SUM($L61:$N61),0)</f>
        <v>4979750</v>
      </c>
    </row>
    <row r="62" spans="1:18" ht="25.5">
      <c r="A62" s="17" t="s">
        <v>0</v>
      </c>
      <c r="B62" s="18"/>
      <c r="C62" s="18" t="s">
        <v>13</v>
      </c>
      <c r="D62" s="19">
        <v>18000</v>
      </c>
      <c r="E62" s="19">
        <v>25000</v>
      </c>
      <c r="F62" s="19">
        <v>50000</v>
      </c>
      <c r="G62" s="19">
        <v>100000</v>
      </c>
      <c r="H62" s="19"/>
      <c r="I62" s="7">
        <f t="shared" si="36"/>
        <v>10001000</v>
      </c>
      <c r="J62" s="9">
        <f t="shared" si="34"/>
        <v>4979750</v>
      </c>
      <c r="L62" s="145">
        <f t="shared" si="35"/>
        <v>1750</v>
      </c>
      <c r="M62" s="145">
        <f t="shared" si="35"/>
        <v>7500</v>
      </c>
      <c r="N62" s="145">
        <f t="shared" si="35"/>
        <v>20000</v>
      </c>
      <c r="O62" s="145">
        <f>IF(AND($I62&gt;D62,$I62&lt;=E62),($I62-D62)*D$6,0)</f>
        <v>0</v>
      </c>
      <c r="P62" s="145">
        <f>IF(AND($I62&gt;E62,$I62&lt;=F62),($I62-E62)*E$6+SUM($L62),0)</f>
        <v>0</v>
      </c>
      <c r="Q62" s="145">
        <f>IF(AND($I62&gt;F62,$I62&lt;=G62),($I62-F62)*F$6+SUM($L62:$M62),0)</f>
        <v>0</v>
      </c>
      <c r="R62" s="145">
        <f>IF($I62&gt;G62,($I62-G62)*$G$6+SUM($L62:$N62),0)</f>
        <v>4979750</v>
      </c>
    </row>
    <row r="63" spans="1:18">
      <c r="A63" s="17"/>
      <c r="B63" s="18"/>
      <c r="C63" s="18"/>
      <c r="D63" s="19"/>
      <c r="E63" s="19"/>
      <c r="F63" s="19"/>
      <c r="G63" s="19"/>
      <c r="H63" s="19"/>
      <c r="I63" s="7"/>
      <c r="J63" s="9"/>
      <c r="L63" s="145"/>
      <c r="M63" s="145"/>
      <c r="N63" s="145"/>
      <c r="O63" s="145"/>
      <c r="P63" s="145"/>
      <c r="Q63" s="145"/>
      <c r="R63" s="145"/>
    </row>
    <row r="64" spans="1:18">
      <c r="A64" s="17"/>
      <c r="B64" s="18"/>
      <c r="C64" s="18"/>
      <c r="D64" s="19"/>
      <c r="E64" s="19"/>
      <c r="F64" s="19"/>
      <c r="G64" s="19"/>
      <c r="H64" s="19"/>
      <c r="I64" s="7"/>
      <c r="J64" s="9"/>
      <c r="L64" s="145"/>
      <c r="M64" s="145"/>
      <c r="N64" s="145"/>
      <c r="O64" s="145"/>
      <c r="P64" s="145"/>
      <c r="Q64" s="145"/>
      <c r="R64" s="145"/>
    </row>
    <row r="65" spans="1:18">
      <c r="A65" s="17"/>
      <c r="B65" s="18"/>
      <c r="C65" s="18"/>
      <c r="D65" s="19"/>
      <c r="E65" s="19"/>
      <c r="F65" s="19"/>
      <c r="G65" s="19"/>
      <c r="H65" s="19"/>
      <c r="I65" s="7"/>
      <c r="J65" s="9"/>
      <c r="L65" s="145"/>
      <c r="M65" s="145"/>
      <c r="N65" s="145"/>
      <c r="O65" s="145"/>
      <c r="P65" s="145"/>
      <c r="Q65" s="145"/>
      <c r="R65" s="145"/>
    </row>
    <row r="66" spans="1:18">
      <c r="A66" s="16" t="s">
        <v>115</v>
      </c>
      <c r="B66" s="13">
        <v>0.08</v>
      </c>
      <c r="C66" s="16" t="s">
        <v>21</v>
      </c>
      <c r="D66" s="107">
        <v>50000</v>
      </c>
    </row>
    <row r="68" spans="1:18">
      <c r="I68" s="6">
        <v>25000</v>
      </c>
    </row>
    <row r="70" spans="1:18">
      <c r="A70" s="5" t="str">
        <f>"F.Y." &amp;B70&amp;"  - " &amp;C70</f>
        <v>F.Y.1990  - 1991</v>
      </c>
      <c r="B70" s="11">
        <f>B57+1</f>
        <v>1990</v>
      </c>
      <c r="C70" s="11">
        <f>C57+1</f>
        <v>1991</v>
      </c>
      <c r="D70" s="142" t="s">
        <v>7</v>
      </c>
      <c r="E70" s="142"/>
      <c r="F70" s="142"/>
      <c r="G70" s="10"/>
      <c r="H70" s="10"/>
    </row>
    <row r="71" spans="1:18">
      <c r="A71" s="3" t="s">
        <v>6</v>
      </c>
      <c r="B71" s="3" t="s">
        <v>14</v>
      </c>
      <c r="C71" s="3" t="s">
        <v>12</v>
      </c>
      <c r="D71" s="4">
        <v>0.2</v>
      </c>
      <c r="E71" s="4">
        <v>0.3</v>
      </c>
      <c r="F71" s="4">
        <v>0.4</v>
      </c>
      <c r="G71" s="4">
        <v>0.5</v>
      </c>
      <c r="H71" s="4"/>
      <c r="I71" s="8" t="s">
        <v>5</v>
      </c>
      <c r="J71" s="8" t="s">
        <v>4</v>
      </c>
      <c r="L71" s="146">
        <f>D71</f>
        <v>0.2</v>
      </c>
      <c r="M71" s="146">
        <f t="shared" ref="M71" si="37">E71</f>
        <v>0.3</v>
      </c>
      <c r="N71" s="146">
        <f t="shared" ref="N71" si="38">F71</f>
        <v>0.4</v>
      </c>
      <c r="O71" s="16" t="str">
        <f>"Tax "&amp;D71*100&amp;"%"</f>
        <v>Tax 20%</v>
      </c>
      <c r="P71" s="16" t="str">
        <f t="shared" ref="P71" si="39">"Tax "&amp;E71*100&amp;"%"</f>
        <v>Tax 30%</v>
      </c>
      <c r="Q71" s="16" t="str">
        <f t="shared" ref="Q71" si="40">"Tax "&amp;F71*100&amp;"%"</f>
        <v>Tax 40%</v>
      </c>
      <c r="R71" s="16" t="str">
        <f t="shared" ref="R71" si="41">"Tax "&amp;G71*100&amp;"%"</f>
        <v>Tax 50%</v>
      </c>
    </row>
    <row r="72" spans="1:18">
      <c r="A72" s="24" t="s">
        <v>3</v>
      </c>
      <c r="B72" s="25"/>
      <c r="C72" s="25"/>
      <c r="D72" s="26">
        <v>22000</v>
      </c>
      <c r="E72" s="26">
        <v>30000</v>
      </c>
      <c r="F72" s="27">
        <v>50000</v>
      </c>
      <c r="G72" s="27">
        <v>100000</v>
      </c>
      <c r="H72" s="27"/>
      <c r="I72" s="7">
        <f>I68</f>
        <v>25000</v>
      </c>
      <c r="J72" s="9">
        <f t="shared" ref="J72:J75" si="42">SUM(O72:R72)</f>
        <v>750</v>
      </c>
      <c r="L72" s="145">
        <f t="shared" ref="L72:N75" si="43">(E72-D72)*L$6</f>
        <v>2000</v>
      </c>
      <c r="M72" s="145">
        <f t="shared" si="43"/>
        <v>6000</v>
      </c>
      <c r="N72" s="145">
        <f t="shared" si="43"/>
        <v>20000</v>
      </c>
      <c r="O72" s="145">
        <f>IF(AND($I72&gt;D72,$I72&lt;=E72),($I72-D72)*D$6,0)</f>
        <v>750</v>
      </c>
      <c r="P72" s="145">
        <f>IF(AND($I72&gt;E72,$I72&lt;=F72),($I72-E72)*E$6+SUM($L72),0)</f>
        <v>0</v>
      </c>
      <c r="Q72" s="145">
        <f>IF(AND($I72&gt;F72,$I72&lt;=G72),($I72-F72)*F$6+SUM($L72:$M72),0)</f>
        <v>0</v>
      </c>
      <c r="R72" s="145">
        <f>IF($I72&gt;G72,($I72-G72)*$G$6+SUM($L72:$N72),0)</f>
        <v>0</v>
      </c>
    </row>
    <row r="73" spans="1:18" ht="25.5">
      <c r="A73" s="24" t="s">
        <v>2</v>
      </c>
      <c r="B73" s="25"/>
      <c r="C73" s="25" t="s">
        <v>15</v>
      </c>
      <c r="D73" s="27">
        <v>22000</v>
      </c>
      <c r="E73" s="27">
        <v>30000</v>
      </c>
      <c r="F73" s="27">
        <v>50000</v>
      </c>
      <c r="G73" s="27">
        <v>100000</v>
      </c>
      <c r="H73" s="27"/>
      <c r="I73" s="7">
        <f t="shared" ref="I73:I78" si="44">I72</f>
        <v>25000</v>
      </c>
      <c r="J73" s="9">
        <f t="shared" si="42"/>
        <v>750</v>
      </c>
      <c r="L73" s="145">
        <f t="shared" si="43"/>
        <v>2000</v>
      </c>
      <c r="M73" s="145">
        <f t="shared" si="43"/>
        <v>6000</v>
      </c>
      <c r="N73" s="145">
        <f t="shared" si="43"/>
        <v>20000</v>
      </c>
      <c r="O73" s="145">
        <f>IF(AND($I73&gt;D73,$I73&lt;=E73),($I73-D73)*D$6,0)</f>
        <v>750</v>
      </c>
      <c r="P73" s="145">
        <f>IF(AND($I73&gt;E73,$I73&lt;=F73),($I73-E73)*E$6+SUM($L73),0)</f>
        <v>0</v>
      </c>
      <c r="Q73" s="145">
        <f>IF(AND($I73&gt;F73,$I73&lt;=G73),($I73-F73)*F$6+SUM($L73:$M73),0)</f>
        <v>0</v>
      </c>
      <c r="R73" s="145">
        <f>IF($I73&gt;G73,($I73-G73)*$G$6+SUM($L73:$N73),0)</f>
        <v>0</v>
      </c>
    </row>
    <row r="74" spans="1:18" ht="25.5">
      <c r="A74" s="24" t="s">
        <v>1</v>
      </c>
      <c r="B74" s="25"/>
      <c r="C74" s="25" t="s">
        <v>15</v>
      </c>
      <c r="D74" s="27">
        <v>22000</v>
      </c>
      <c r="E74" s="27">
        <v>30000</v>
      </c>
      <c r="F74" s="27">
        <v>50000</v>
      </c>
      <c r="G74" s="27">
        <v>100000</v>
      </c>
      <c r="H74" s="27"/>
      <c r="I74" s="7">
        <f t="shared" si="44"/>
        <v>25000</v>
      </c>
      <c r="J74" s="9">
        <f t="shared" si="42"/>
        <v>750</v>
      </c>
      <c r="L74" s="145">
        <f t="shared" si="43"/>
        <v>2000</v>
      </c>
      <c r="M74" s="145">
        <f t="shared" si="43"/>
        <v>6000</v>
      </c>
      <c r="N74" s="145">
        <f t="shared" si="43"/>
        <v>20000</v>
      </c>
      <c r="O74" s="145">
        <f>IF(AND($I74&gt;D74,$I74&lt;=E74),($I74-D74)*D$6,0)</f>
        <v>750</v>
      </c>
      <c r="P74" s="145">
        <f>IF(AND($I74&gt;E74,$I74&lt;=F74),($I74-E74)*E$6+SUM($L74),0)</f>
        <v>0</v>
      </c>
      <c r="Q74" s="145">
        <f>IF(AND($I74&gt;F74,$I74&lt;=G74),($I74-F74)*F$6+SUM($L74:$M74),0)</f>
        <v>0</v>
      </c>
      <c r="R74" s="145">
        <f>IF($I74&gt;G74,($I74-G74)*$G$6+SUM($L74:$N74),0)</f>
        <v>0</v>
      </c>
    </row>
    <row r="75" spans="1:18" ht="25.5">
      <c r="A75" s="24" t="s">
        <v>0</v>
      </c>
      <c r="B75" s="25"/>
      <c r="C75" s="25" t="s">
        <v>13</v>
      </c>
      <c r="D75" s="27">
        <v>22000</v>
      </c>
      <c r="E75" s="27">
        <v>30000</v>
      </c>
      <c r="F75" s="27">
        <v>50000</v>
      </c>
      <c r="G75" s="27">
        <v>100000</v>
      </c>
      <c r="H75" s="27"/>
      <c r="I75" s="7">
        <f t="shared" si="44"/>
        <v>25000</v>
      </c>
      <c r="J75" s="9">
        <f t="shared" si="42"/>
        <v>750</v>
      </c>
      <c r="L75" s="145">
        <f t="shared" si="43"/>
        <v>2000</v>
      </c>
      <c r="M75" s="145">
        <f t="shared" si="43"/>
        <v>6000</v>
      </c>
      <c r="N75" s="145">
        <f t="shared" si="43"/>
        <v>20000</v>
      </c>
      <c r="O75" s="145">
        <f>IF(AND($I75&gt;D75,$I75&lt;=E75),($I75-D75)*D$6,0)</f>
        <v>750</v>
      </c>
      <c r="P75" s="145">
        <f>IF(AND($I75&gt;E75,$I75&lt;=F75),($I75-E75)*E$6+SUM($L75),0)</f>
        <v>0</v>
      </c>
      <c r="Q75" s="145">
        <f>IF(AND($I75&gt;F75,$I75&lt;=G75),($I75-F75)*F$6+SUM($L75:$M75),0)</f>
        <v>0</v>
      </c>
      <c r="R75" s="145">
        <f>IF($I75&gt;G75,($I75-G75)*$G$6+SUM($L75:$N75),0)</f>
        <v>0</v>
      </c>
    </row>
    <row r="76" spans="1:18">
      <c r="A76" s="24"/>
      <c r="B76" s="25"/>
      <c r="C76" s="25"/>
      <c r="D76" s="27"/>
      <c r="E76" s="27"/>
      <c r="F76" s="27"/>
      <c r="G76" s="27"/>
      <c r="H76" s="27"/>
      <c r="I76" s="7"/>
      <c r="J76" s="9"/>
      <c r="L76" s="145"/>
      <c r="M76" s="145"/>
      <c r="N76" s="145"/>
      <c r="O76" s="145"/>
      <c r="P76" s="145"/>
      <c r="Q76" s="145"/>
      <c r="R76" s="145"/>
    </row>
    <row r="77" spans="1:18">
      <c r="A77" s="24"/>
      <c r="B77" s="25"/>
      <c r="C77" s="25"/>
      <c r="D77" s="27"/>
      <c r="E77" s="27"/>
      <c r="F77" s="27"/>
      <c r="G77" s="27"/>
      <c r="H77" s="27"/>
      <c r="I77" s="7"/>
      <c r="J77" s="9"/>
      <c r="L77" s="145"/>
      <c r="M77" s="145"/>
      <c r="N77" s="145"/>
      <c r="O77" s="145"/>
      <c r="P77" s="145"/>
      <c r="Q77" s="145"/>
      <c r="R77" s="145"/>
    </row>
    <row r="78" spans="1:18">
      <c r="A78" s="24"/>
      <c r="B78" s="25"/>
      <c r="C78" s="25"/>
      <c r="D78" s="27"/>
      <c r="E78" s="27"/>
      <c r="F78" s="27"/>
      <c r="G78" s="27"/>
      <c r="H78" s="27"/>
      <c r="I78" s="7"/>
      <c r="J78" s="9"/>
      <c r="L78" s="145"/>
      <c r="M78" s="145"/>
      <c r="N78" s="145"/>
      <c r="O78" s="145"/>
      <c r="P78" s="145"/>
      <c r="Q78" s="145"/>
      <c r="R78" s="145"/>
    </row>
    <row r="79" spans="1:18">
      <c r="A79" s="16" t="s">
        <v>115</v>
      </c>
      <c r="B79" s="13">
        <v>0.12</v>
      </c>
      <c r="C79" s="16" t="s">
        <v>21</v>
      </c>
      <c r="D79" s="107">
        <v>75000</v>
      </c>
    </row>
    <row r="81" spans="1:18">
      <c r="I81" s="6">
        <v>10001000</v>
      </c>
    </row>
    <row r="83" spans="1:18">
      <c r="A83" s="5" t="str">
        <f>"F.Y." &amp;B83&amp;"  - " &amp;C83</f>
        <v>F.Y.1991  - 1992</v>
      </c>
      <c r="B83" s="11">
        <f>B70+1</f>
        <v>1991</v>
      </c>
      <c r="C83" s="11">
        <f>C70+1</f>
        <v>1992</v>
      </c>
      <c r="D83" s="142" t="s">
        <v>7</v>
      </c>
      <c r="E83" s="142"/>
      <c r="F83" s="142"/>
      <c r="G83" s="10"/>
      <c r="H83" s="10"/>
    </row>
    <row r="84" spans="1:18">
      <c r="A84" s="3" t="s">
        <v>6</v>
      </c>
      <c r="B84" s="3" t="s">
        <v>14</v>
      </c>
      <c r="C84" s="3" t="s">
        <v>12</v>
      </c>
      <c r="D84" s="4">
        <v>0.2</v>
      </c>
      <c r="E84" s="4">
        <v>0.3</v>
      </c>
      <c r="F84" s="4">
        <v>0.4</v>
      </c>
      <c r="G84" s="4">
        <v>0.5</v>
      </c>
      <c r="H84" s="4"/>
      <c r="I84" s="8" t="s">
        <v>5</v>
      </c>
      <c r="J84" s="8" t="s">
        <v>4</v>
      </c>
      <c r="L84" s="146">
        <f>D84</f>
        <v>0.2</v>
      </c>
      <c r="M84" s="146">
        <f t="shared" ref="M84" si="45">E84</f>
        <v>0.3</v>
      </c>
      <c r="N84" s="146">
        <f t="shared" ref="N84" si="46">F84</f>
        <v>0.4</v>
      </c>
      <c r="O84" s="16" t="str">
        <f>"Tax "&amp;D84*100&amp;"%"</f>
        <v>Tax 20%</v>
      </c>
      <c r="P84" s="16" t="str">
        <f t="shared" ref="P84" si="47">"Tax "&amp;E84*100&amp;"%"</f>
        <v>Tax 30%</v>
      </c>
      <c r="Q84" s="16" t="str">
        <f t="shared" ref="Q84" si="48">"Tax "&amp;F84*100&amp;"%"</f>
        <v>Tax 40%</v>
      </c>
      <c r="R84" s="16" t="str">
        <f t="shared" ref="R84" si="49">"Tax "&amp;G84*100&amp;"%"</f>
        <v>Tax 50%</v>
      </c>
    </row>
    <row r="85" spans="1:18">
      <c r="A85" s="31" t="s">
        <v>3</v>
      </c>
      <c r="B85" s="32"/>
      <c r="C85" s="32"/>
      <c r="D85" s="33">
        <v>22000</v>
      </c>
      <c r="E85" s="33">
        <v>30000</v>
      </c>
      <c r="F85" s="33">
        <v>50000</v>
      </c>
      <c r="G85" s="33">
        <v>100000</v>
      </c>
      <c r="H85" s="33"/>
      <c r="I85" s="7">
        <f>I81</f>
        <v>10001000</v>
      </c>
      <c r="J85" s="9">
        <f t="shared" ref="J85:J88" si="50">SUM(O85:R85)</f>
        <v>4978500</v>
      </c>
      <c r="L85" s="145">
        <f t="shared" ref="L85:N88" si="51">(E85-D85)*L$6</f>
        <v>2000</v>
      </c>
      <c r="M85" s="145">
        <f t="shared" si="51"/>
        <v>6000</v>
      </c>
      <c r="N85" s="145">
        <f t="shared" si="51"/>
        <v>20000</v>
      </c>
      <c r="O85" s="145">
        <f>IF(AND($I85&gt;D85,$I85&lt;=E85),($I85-D85)*D$6,0)</f>
        <v>0</v>
      </c>
      <c r="P85" s="145">
        <f>IF(AND($I85&gt;E85,$I85&lt;=F85),($I85-E85)*E$6+SUM($L85),0)</f>
        <v>0</v>
      </c>
      <c r="Q85" s="145">
        <f>IF(AND($I85&gt;F85,$I85&lt;=G85),($I85-F85)*F$6+SUM($L85:$M85),0)</f>
        <v>0</v>
      </c>
      <c r="R85" s="145">
        <f>IF($I85&gt;G85,($I85-G85)*$G$6+SUM($L85:$N85),0)</f>
        <v>4978500</v>
      </c>
    </row>
    <row r="86" spans="1:18" ht="25.5">
      <c r="A86" s="31" t="s">
        <v>2</v>
      </c>
      <c r="B86" s="32"/>
      <c r="C86" s="32" t="s">
        <v>15</v>
      </c>
      <c r="D86" s="33">
        <v>22000</v>
      </c>
      <c r="E86" s="33">
        <v>30000</v>
      </c>
      <c r="F86" s="33">
        <v>50000</v>
      </c>
      <c r="G86" s="33">
        <v>100000</v>
      </c>
      <c r="H86" s="33"/>
      <c r="I86" s="7">
        <f t="shared" ref="I86:I91" si="52">I85</f>
        <v>10001000</v>
      </c>
      <c r="J86" s="9">
        <f t="shared" si="50"/>
        <v>4978500</v>
      </c>
      <c r="L86" s="145">
        <f t="shared" si="51"/>
        <v>2000</v>
      </c>
      <c r="M86" s="145">
        <f t="shared" si="51"/>
        <v>6000</v>
      </c>
      <c r="N86" s="145">
        <f t="shared" si="51"/>
        <v>20000</v>
      </c>
      <c r="O86" s="145">
        <f>IF(AND($I86&gt;D86,$I86&lt;=E86),($I86-D86)*D$6,0)</f>
        <v>0</v>
      </c>
      <c r="P86" s="145">
        <f>IF(AND($I86&gt;E86,$I86&lt;=F86),($I86-E86)*E$6+SUM($L86),0)</f>
        <v>0</v>
      </c>
      <c r="Q86" s="145">
        <f>IF(AND($I86&gt;F86,$I86&lt;=G86),($I86-F86)*F$6+SUM($L86:$M86),0)</f>
        <v>0</v>
      </c>
      <c r="R86" s="145">
        <f>IF($I86&gt;G86,($I86-G86)*$G$6+SUM($L86:$N86),0)</f>
        <v>4978500</v>
      </c>
    </row>
    <row r="87" spans="1:18" ht="25.5">
      <c r="A87" s="31" t="s">
        <v>1</v>
      </c>
      <c r="B87" s="32"/>
      <c r="C87" s="32" t="s">
        <v>15</v>
      </c>
      <c r="D87" s="33">
        <v>22000</v>
      </c>
      <c r="E87" s="33">
        <v>30000</v>
      </c>
      <c r="F87" s="33">
        <v>50000</v>
      </c>
      <c r="G87" s="33">
        <v>100000</v>
      </c>
      <c r="H87" s="33"/>
      <c r="I87" s="7">
        <f t="shared" si="52"/>
        <v>10001000</v>
      </c>
      <c r="J87" s="9">
        <f t="shared" si="50"/>
        <v>4978500</v>
      </c>
      <c r="L87" s="145">
        <f t="shared" si="51"/>
        <v>2000</v>
      </c>
      <c r="M87" s="145">
        <f t="shared" si="51"/>
        <v>6000</v>
      </c>
      <c r="N87" s="145">
        <f t="shared" si="51"/>
        <v>20000</v>
      </c>
      <c r="O87" s="145">
        <f>IF(AND($I87&gt;D87,$I87&lt;=E87),($I87-D87)*D$6,0)</f>
        <v>0</v>
      </c>
      <c r="P87" s="145">
        <f>IF(AND($I87&gt;E87,$I87&lt;=F87),($I87-E87)*E$6+SUM($L87),0)</f>
        <v>0</v>
      </c>
      <c r="Q87" s="145">
        <f>IF(AND($I87&gt;F87,$I87&lt;=G87),($I87-F87)*F$6+SUM($L87:$M87),0)</f>
        <v>0</v>
      </c>
      <c r="R87" s="145">
        <f>IF($I87&gt;G87,($I87-G87)*$G$6+SUM($L87:$N87),0)</f>
        <v>4978500</v>
      </c>
    </row>
    <row r="88" spans="1:18" ht="25.5">
      <c r="A88" s="31" t="s">
        <v>0</v>
      </c>
      <c r="B88" s="32"/>
      <c r="C88" s="32" t="s">
        <v>13</v>
      </c>
      <c r="D88" s="33">
        <v>22000</v>
      </c>
      <c r="E88" s="33">
        <v>30000</v>
      </c>
      <c r="F88" s="33">
        <v>50000</v>
      </c>
      <c r="G88" s="33">
        <v>100000</v>
      </c>
      <c r="H88" s="33"/>
      <c r="I88" s="7">
        <f t="shared" si="52"/>
        <v>10001000</v>
      </c>
      <c r="J88" s="9">
        <f t="shared" si="50"/>
        <v>4978500</v>
      </c>
      <c r="L88" s="145">
        <f t="shared" si="51"/>
        <v>2000</v>
      </c>
      <c r="M88" s="145">
        <f t="shared" si="51"/>
        <v>6000</v>
      </c>
      <c r="N88" s="145">
        <f t="shared" si="51"/>
        <v>20000</v>
      </c>
      <c r="O88" s="145">
        <f>IF(AND($I88&gt;D88,$I88&lt;=E88),($I88-D88)*D$6,0)</f>
        <v>0</v>
      </c>
      <c r="P88" s="145">
        <f>IF(AND($I88&gt;E88,$I88&lt;=F88),($I88-E88)*E$6+SUM($L88),0)</f>
        <v>0</v>
      </c>
      <c r="Q88" s="145">
        <f>IF(AND($I88&gt;F88,$I88&lt;=G88),($I88-F88)*F$6+SUM($L88:$M88),0)</f>
        <v>0</v>
      </c>
      <c r="R88" s="145">
        <f>IF($I88&gt;G88,($I88-G88)*$G$6+SUM($L88:$N88),0)</f>
        <v>4978500</v>
      </c>
    </row>
    <row r="89" spans="1:18">
      <c r="A89" s="31"/>
      <c r="B89" s="32"/>
      <c r="C89" s="32"/>
      <c r="D89" s="33"/>
      <c r="E89" s="33"/>
      <c r="F89" s="33"/>
      <c r="G89" s="33"/>
      <c r="H89" s="33"/>
      <c r="I89" s="7"/>
      <c r="J89" s="9"/>
      <c r="L89" s="145"/>
      <c r="M89" s="145"/>
      <c r="N89" s="145"/>
      <c r="O89" s="145"/>
      <c r="P89" s="145"/>
      <c r="Q89" s="145"/>
      <c r="R89" s="145"/>
    </row>
    <row r="90" spans="1:18">
      <c r="A90" s="31"/>
      <c r="B90" s="32"/>
      <c r="C90" s="32"/>
      <c r="D90" s="33"/>
      <c r="E90" s="33"/>
      <c r="F90" s="33"/>
      <c r="G90" s="33"/>
      <c r="H90" s="33"/>
      <c r="I90" s="7"/>
      <c r="J90" s="9"/>
      <c r="L90" s="145"/>
      <c r="M90" s="145"/>
      <c r="N90" s="145"/>
      <c r="O90" s="145"/>
      <c r="P90" s="145"/>
      <c r="Q90" s="145"/>
      <c r="R90" s="145"/>
    </row>
    <row r="91" spans="1:18">
      <c r="A91" s="31"/>
      <c r="B91" s="32"/>
      <c r="C91" s="32"/>
      <c r="D91" s="33"/>
      <c r="E91" s="33"/>
      <c r="F91" s="33"/>
      <c r="G91" s="33"/>
      <c r="H91" s="33"/>
      <c r="I91" s="7"/>
      <c r="J91" s="9"/>
      <c r="L91" s="145"/>
      <c r="M91" s="145"/>
      <c r="N91" s="145"/>
      <c r="O91" s="145"/>
      <c r="P91" s="145"/>
      <c r="Q91" s="145"/>
      <c r="R91" s="145"/>
    </row>
    <row r="92" spans="1:18">
      <c r="A92" s="16" t="s">
        <v>115</v>
      </c>
      <c r="B92" s="13">
        <v>0.12</v>
      </c>
      <c r="C92" s="16" t="s">
        <v>21</v>
      </c>
      <c r="D92" s="107">
        <v>100000</v>
      </c>
    </row>
    <row r="94" spans="1:18">
      <c r="I94" s="6">
        <v>10001000</v>
      </c>
    </row>
    <row r="96" spans="1:18">
      <c r="A96" s="5" t="str">
        <f>"F.Y." &amp;B96&amp;"  - " &amp;C96</f>
        <v>F.Y.1992  - 1993</v>
      </c>
      <c r="B96" s="11">
        <f>B83+1</f>
        <v>1992</v>
      </c>
      <c r="C96" s="11">
        <f>C83+1</f>
        <v>1993</v>
      </c>
      <c r="D96" s="142" t="s">
        <v>7</v>
      </c>
      <c r="E96" s="142"/>
      <c r="F96" s="142"/>
      <c r="G96" s="10"/>
      <c r="H96" s="10"/>
    </row>
    <row r="97" spans="1:14">
      <c r="A97" s="3" t="s">
        <v>6</v>
      </c>
      <c r="B97" s="3" t="s">
        <v>14</v>
      </c>
      <c r="C97" s="3" t="s">
        <v>12</v>
      </c>
      <c r="D97" s="4">
        <v>0.2</v>
      </c>
      <c r="E97" s="4">
        <v>0.3</v>
      </c>
      <c r="F97" s="4">
        <v>0.4</v>
      </c>
      <c r="G97" s="4"/>
      <c r="H97" s="4"/>
      <c r="I97" s="8" t="s">
        <v>5</v>
      </c>
      <c r="J97" s="8" t="s">
        <v>4</v>
      </c>
      <c r="L97" s="13"/>
      <c r="M97" s="13"/>
      <c r="N97" s="13"/>
    </row>
    <row r="98" spans="1:14">
      <c r="A98" s="38" t="s">
        <v>3</v>
      </c>
      <c r="B98" s="39"/>
      <c r="C98" s="39"/>
      <c r="D98" s="40">
        <v>28000</v>
      </c>
      <c r="E98" s="40">
        <v>50000</v>
      </c>
      <c r="F98" s="40">
        <v>100000</v>
      </c>
      <c r="G98" s="41"/>
      <c r="H98" s="41"/>
      <c r="I98" s="7">
        <v>30000</v>
      </c>
      <c r="J98" s="9">
        <f>IF(I98&gt;F98,(I98-F98)*$F$97+(F98-E98)*$E$97+MIN((E98-D98)*$D$97,D98),IF(I98&gt;E98,(I98-E98)*$E$97+MIN((E98-D98)*$D$97,D98),IF(I98&gt;D98,MIN((I98-D98)*$D$97,D98),0)))</f>
        <v>400</v>
      </c>
      <c r="L98" s="12"/>
      <c r="M98" s="12"/>
      <c r="N98" s="12"/>
    </row>
    <row r="99" spans="1:14" ht="25.5">
      <c r="A99" s="38" t="s">
        <v>2</v>
      </c>
      <c r="B99" s="39"/>
      <c r="C99" s="39" t="s">
        <v>15</v>
      </c>
      <c r="D99" s="41">
        <v>28000</v>
      </c>
      <c r="E99" s="41">
        <v>50000</v>
      </c>
      <c r="F99" s="41">
        <v>100000</v>
      </c>
      <c r="G99" s="41"/>
      <c r="H99" s="41"/>
      <c r="I99" s="7">
        <f t="shared" ref="I99:I104" si="53">I98</f>
        <v>30000</v>
      </c>
      <c r="J99" s="9">
        <f>IF(I99&gt;F99,(I99-F99)*$F$97+(F99-E99)*$E$97+MIN((E99-D99)*$D$97,D99),IF(I99&gt;E99,(I99-E99)*$E$97+MIN((E99-D99)*$D$97,D99),IF(I99&gt;D99,MIN((I99-D99)*$D$97,D99),0)))</f>
        <v>400</v>
      </c>
      <c r="L99" s="12"/>
      <c r="M99" s="12"/>
      <c r="N99" s="12"/>
    </row>
    <row r="100" spans="1:14" ht="25.5">
      <c r="A100" s="38" t="s">
        <v>1</v>
      </c>
      <c r="B100" s="39"/>
      <c r="C100" s="39" t="s">
        <v>15</v>
      </c>
      <c r="D100" s="41">
        <v>28000</v>
      </c>
      <c r="E100" s="41">
        <v>50000</v>
      </c>
      <c r="F100" s="41">
        <v>100000</v>
      </c>
      <c r="G100" s="41"/>
      <c r="H100" s="41"/>
      <c r="I100" s="7">
        <f t="shared" si="53"/>
        <v>30000</v>
      </c>
      <c r="J100" s="9">
        <f>IF(I100&gt;F100,(I100-F100)*$F$97+(F100-E100)*$E$97+MIN((E100-D100)*$D$97,D100),IF(I100&gt;E100,(I100-E100)*$E$97+MIN((E100-D100)*$D$97,D100),IF(I100&gt;D100,MIN((I100-D100)*$D$97,D100),0)))</f>
        <v>400</v>
      </c>
      <c r="L100" s="12"/>
      <c r="M100" s="12"/>
      <c r="N100" s="12"/>
    </row>
    <row r="101" spans="1:14" ht="25.5">
      <c r="A101" s="38" t="s">
        <v>0</v>
      </c>
      <c r="B101" s="39"/>
      <c r="C101" s="39" t="s">
        <v>13</v>
      </c>
      <c r="D101" s="41">
        <v>28000</v>
      </c>
      <c r="E101" s="41">
        <v>50000</v>
      </c>
      <c r="F101" s="41">
        <v>100000</v>
      </c>
      <c r="G101" s="41"/>
      <c r="H101" s="41"/>
      <c r="I101" s="7">
        <f t="shared" si="53"/>
        <v>30000</v>
      </c>
      <c r="J101" s="9">
        <f>IF(I101&gt;F101,(I101-F101)*$F$97+(F101-E101)*$E$97+MIN((E101-D101)*$D$97,D101),IF(I101&gt;E101,(I101-E101)*$E$97+MIN((E101-D101)*$D$97,D101),IF(I101&gt;D101,MIN((I101-D101)*$D$97,D101),0)))</f>
        <v>400</v>
      </c>
      <c r="L101" s="12"/>
      <c r="M101" s="12"/>
      <c r="N101" s="12"/>
    </row>
    <row r="102" spans="1:14">
      <c r="A102" s="38"/>
      <c r="B102" s="39"/>
      <c r="C102" s="39"/>
      <c r="D102" s="41"/>
      <c r="E102" s="41"/>
      <c r="F102" s="41"/>
      <c r="G102" s="41"/>
      <c r="H102" s="41"/>
      <c r="I102" s="7"/>
      <c r="J102" s="9"/>
    </row>
    <row r="103" spans="1:14">
      <c r="A103" s="38"/>
      <c r="B103" s="39"/>
      <c r="C103" s="39"/>
      <c r="D103" s="41"/>
      <c r="E103" s="41"/>
      <c r="F103" s="41"/>
      <c r="G103" s="41"/>
      <c r="H103" s="41"/>
      <c r="I103" s="7"/>
      <c r="J103" s="9"/>
    </row>
    <row r="104" spans="1:14">
      <c r="A104" s="38"/>
      <c r="B104" s="39"/>
      <c r="C104" s="39"/>
      <c r="D104" s="41"/>
      <c r="E104" s="41"/>
      <c r="F104" s="41"/>
      <c r="G104" s="41"/>
      <c r="H104" s="41"/>
      <c r="I104" s="7"/>
      <c r="J104" s="9"/>
    </row>
    <row r="105" spans="1:14">
      <c r="A105" s="16" t="s">
        <v>115</v>
      </c>
      <c r="B105" s="13">
        <v>0.12</v>
      </c>
      <c r="C105" s="16" t="s">
        <v>21</v>
      </c>
      <c r="D105" s="107">
        <v>100000</v>
      </c>
    </row>
    <row r="107" spans="1:14">
      <c r="I107" s="6">
        <v>10001000</v>
      </c>
    </row>
    <row r="109" spans="1:14">
      <c r="A109" s="5" t="str">
        <f>"F.Y." &amp;B109&amp;"  - " &amp;C109</f>
        <v>F.Y.1993  - 1994</v>
      </c>
      <c r="B109" s="11">
        <f>B96+1</f>
        <v>1993</v>
      </c>
      <c r="C109" s="11">
        <f>C96+1</f>
        <v>1994</v>
      </c>
      <c r="D109" s="142" t="s">
        <v>7</v>
      </c>
      <c r="E109" s="142"/>
      <c r="F109" s="142"/>
      <c r="G109" s="10"/>
      <c r="H109" s="10"/>
    </row>
    <row r="110" spans="1:14">
      <c r="A110" s="3" t="s">
        <v>6</v>
      </c>
      <c r="B110" s="3" t="s">
        <v>14</v>
      </c>
      <c r="C110" s="3" t="s">
        <v>12</v>
      </c>
      <c r="D110" s="4">
        <v>0.2</v>
      </c>
      <c r="E110" s="4">
        <v>0.3</v>
      </c>
      <c r="F110" s="4">
        <v>0.4</v>
      </c>
      <c r="G110" s="4"/>
      <c r="H110" s="4"/>
      <c r="I110" s="8" t="s">
        <v>5</v>
      </c>
      <c r="J110" s="8" t="s">
        <v>4</v>
      </c>
    </row>
    <row r="111" spans="1:14">
      <c r="A111" s="48" t="s">
        <v>3</v>
      </c>
      <c r="B111" s="49"/>
      <c r="C111" s="49"/>
      <c r="D111" s="50">
        <v>30000</v>
      </c>
      <c r="E111" s="51">
        <v>50000</v>
      </c>
      <c r="F111" s="51">
        <v>100000</v>
      </c>
      <c r="G111" s="51"/>
      <c r="H111" s="51"/>
      <c r="I111" s="7">
        <f>I107</f>
        <v>10001000</v>
      </c>
      <c r="J111" s="9">
        <f>IF(I111&gt;F111,(I111-F111)*$F$110+(F111-E111)*$E$110+MIN((E111-D111)*$D$110,D111),IF(I111&gt;E111,(I111-E111)*$E$110+MIN((E111-D111)*$D$110,D111),IF(I111&gt;D111,MIN((I111-D111)*$D$110,D111),0)))</f>
        <v>3979400</v>
      </c>
    </row>
    <row r="112" spans="1:14" ht="25.5">
      <c r="A112" s="48" t="s">
        <v>2</v>
      </c>
      <c r="B112" s="49"/>
      <c r="C112" s="49" t="s">
        <v>15</v>
      </c>
      <c r="D112" s="51">
        <v>30000</v>
      </c>
      <c r="E112" s="51">
        <v>50000</v>
      </c>
      <c r="F112" s="51">
        <v>100000</v>
      </c>
      <c r="G112" s="51"/>
      <c r="H112" s="51"/>
      <c r="I112" s="7">
        <f t="shared" ref="I112:I117" si="54">I111</f>
        <v>10001000</v>
      </c>
      <c r="J112" s="9">
        <f>IF(I112&gt;F112,(I112-F112)*$F$110+(F112-E112)*$E$110+MIN((E112-D112)*$D$110,D112),IF(I112&gt;E112,(I112-E112)*$E$110+MIN((E112-D112)*$D$110,D112),IF(I112&gt;D112,MIN((I112-D112)*$D$110,D112),0)))</f>
        <v>3979400</v>
      </c>
    </row>
    <row r="113" spans="1:10" ht="25.5">
      <c r="A113" s="48" t="s">
        <v>1</v>
      </c>
      <c r="B113" s="49"/>
      <c r="C113" s="49" t="s">
        <v>15</v>
      </c>
      <c r="D113" s="51">
        <v>30000</v>
      </c>
      <c r="E113" s="51">
        <v>50000</v>
      </c>
      <c r="F113" s="51">
        <v>100000</v>
      </c>
      <c r="G113" s="51"/>
      <c r="H113" s="51"/>
      <c r="I113" s="7">
        <f t="shared" si="54"/>
        <v>10001000</v>
      </c>
      <c r="J113" s="9">
        <f>IF(I113&gt;F113,(I113-F113)*$F$110+(F113-E113)*$E$110+MIN((E113-D113)*$D$110,D113),IF(I113&gt;E113,(I113-E113)*$E$110+MIN((E113-D113)*$D$110,D113),IF(I113&gt;D113,MIN((I113-D113)*$D$110,D113),0)))</f>
        <v>3979400</v>
      </c>
    </row>
    <row r="114" spans="1:10" ht="25.5">
      <c r="A114" s="48" t="s">
        <v>0</v>
      </c>
      <c r="B114" s="49"/>
      <c r="C114" s="49" t="s">
        <v>13</v>
      </c>
      <c r="D114" s="51">
        <v>30000</v>
      </c>
      <c r="E114" s="51">
        <v>50000</v>
      </c>
      <c r="F114" s="51">
        <v>100000</v>
      </c>
      <c r="G114" s="51"/>
      <c r="H114" s="51"/>
      <c r="I114" s="7">
        <f t="shared" si="54"/>
        <v>10001000</v>
      </c>
      <c r="J114" s="9">
        <f>IF(I114&gt;F114,(I114-F114)*$F$110+(F114-E114)*$E$110+MIN((E114-D114)*$D$110,D114),IF(I114&gt;E114,(I114-E114)*$E$110+MIN((E114-D114)*$D$110,D114),IF(I114&gt;D114,MIN((I114-D114)*$D$110,D114),0)))</f>
        <v>3979400</v>
      </c>
    </row>
    <row r="115" spans="1:10">
      <c r="A115" s="48"/>
      <c r="B115" s="49"/>
      <c r="C115" s="49"/>
      <c r="D115" s="51"/>
      <c r="E115" s="51"/>
      <c r="F115" s="51"/>
      <c r="G115" s="51"/>
      <c r="H115" s="51"/>
      <c r="I115" s="7"/>
      <c r="J115" s="9"/>
    </row>
    <row r="116" spans="1:10">
      <c r="A116" s="48"/>
      <c r="B116" s="49"/>
      <c r="C116" s="49"/>
      <c r="D116" s="51"/>
      <c r="E116" s="51"/>
      <c r="F116" s="51"/>
      <c r="G116" s="51"/>
      <c r="H116" s="51"/>
      <c r="I116" s="7"/>
      <c r="J116" s="9"/>
    </row>
    <row r="117" spans="1:10">
      <c r="A117" s="48"/>
      <c r="B117" s="49"/>
      <c r="C117" s="49"/>
      <c r="D117" s="51"/>
      <c r="E117" s="51"/>
      <c r="F117" s="51"/>
      <c r="G117" s="51"/>
      <c r="H117" s="51"/>
      <c r="I117" s="7"/>
      <c r="J117" s="9"/>
    </row>
    <row r="118" spans="1:10">
      <c r="A118" s="16" t="s">
        <v>115</v>
      </c>
      <c r="B118" s="13">
        <v>0.12</v>
      </c>
      <c r="C118" s="16" t="s">
        <v>21</v>
      </c>
      <c r="D118" s="107">
        <v>100000</v>
      </c>
    </row>
    <row r="120" spans="1:10">
      <c r="I120" s="6">
        <v>10001000</v>
      </c>
    </row>
    <row r="122" spans="1:10">
      <c r="A122" s="5" t="str">
        <f>"F.Y." &amp;B122&amp;"  - " &amp;C122</f>
        <v>F.Y.1994  - 1995</v>
      </c>
      <c r="B122" s="11">
        <f>B109+1</f>
        <v>1994</v>
      </c>
      <c r="C122" s="11">
        <f>C109+1</f>
        <v>1995</v>
      </c>
      <c r="D122" s="142" t="s">
        <v>7</v>
      </c>
      <c r="E122" s="142"/>
      <c r="F122" s="142"/>
      <c r="G122" s="10"/>
      <c r="H122" s="10"/>
    </row>
    <row r="123" spans="1:10">
      <c r="A123" s="3" t="s">
        <v>6</v>
      </c>
      <c r="B123" s="3" t="s">
        <v>14</v>
      </c>
      <c r="C123" s="3" t="s">
        <v>12</v>
      </c>
      <c r="D123" s="4">
        <v>0.2</v>
      </c>
      <c r="E123" s="4">
        <v>0.3</v>
      </c>
      <c r="F123" s="4">
        <v>0.4</v>
      </c>
      <c r="G123" s="4"/>
      <c r="H123" s="4"/>
      <c r="I123" s="8" t="s">
        <v>5</v>
      </c>
      <c r="J123" s="8" t="s">
        <v>4</v>
      </c>
    </row>
    <row r="124" spans="1:10">
      <c r="A124" s="60" t="s">
        <v>3</v>
      </c>
      <c r="B124" s="61"/>
      <c r="C124" s="61"/>
      <c r="D124" s="62">
        <v>35000</v>
      </c>
      <c r="E124" s="62">
        <v>60000</v>
      </c>
      <c r="F124" s="62">
        <v>120000</v>
      </c>
      <c r="G124" s="63"/>
      <c r="H124" s="63"/>
      <c r="I124" s="7">
        <f>I120</f>
        <v>10001000</v>
      </c>
      <c r="J124" s="9">
        <f>IF(I124&gt;F124,(I124-F124)*$F$123+(F124-E124)*$E$123+MIN((E124-D124)*$D$123,D124),IF(I124&gt;E124,(I124-E124)*$E$123+MIN((E124-D124)*$D$123,D124),IF(I124&gt;D124,MIN((I124-D124)*$D$123,D124),0)))</f>
        <v>3975400</v>
      </c>
    </row>
    <row r="125" spans="1:10" ht="25.5">
      <c r="A125" s="60" t="s">
        <v>2</v>
      </c>
      <c r="B125" s="61"/>
      <c r="C125" s="61" t="s">
        <v>15</v>
      </c>
      <c r="D125" s="63">
        <v>35000</v>
      </c>
      <c r="E125" s="63">
        <v>60000</v>
      </c>
      <c r="F125" s="63">
        <v>120000</v>
      </c>
      <c r="G125" s="63"/>
      <c r="H125" s="63"/>
      <c r="I125" s="7">
        <f t="shared" ref="I125:I130" si="55">I124</f>
        <v>10001000</v>
      </c>
      <c r="J125" s="9">
        <f>IF(I125&gt;F125,(I125-F125)*$F$123+(F125-E125)*$E$123+MIN((E125-D125)*$D$123,D125),IF(I125&gt;E125,(I125-E125)*$E$123+MIN((E125-D125)*$D$123,D125),IF(I125&gt;D125,MIN((I125-D125)*$D$123,D125),0)))</f>
        <v>3975400</v>
      </c>
    </row>
    <row r="126" spans="1:10" ht="25.5">
      <c r="A126" s="60" t="s">
        <v>1</v>
      </c>
      <c r="B126" s="61"/>
      <c r="C126" s="61" t="s">
        <v>15</v>
      </c>
      <c r="D126" s="63">
        <v>35000</v>
      </c>
      <c r="E126" s="63">
        <v>60000</v>
      </c>
      <c r="F126" s="63">
        <v>120000</v>
      </c>
      <c r="G126" s="63"/>
      <c r="H126" s="63"/>
      <c r="I126" s="7">
        <f t="shared" si="55"/>
        <v>10001000</v>
      </c>
      <c r="J126" s="9">
        <f>IF(I126&gt;F126,(I126-F126)*$F$123+(F126-E126)*$E$123+MIN((E126-D126)*$D$123,D126),IF(I126&gt;E126,(I126-E126)*$E$123+MIN((E126-D126)*$D$123,D126),IF(I126&gt;D126,MIN((I126-D126)*$D$123,D126),0)))</f>
        <v>3975400</v>
      </c>
    </row>
    <row r="127" spans="1:10" ht="25.5">
      <c r="A127" s="60" t="s">
        <v>0</v>
      </c>
      <c r="B127" s="61"/>
      <c r="C127" s="61" t="s">
        <v>13</v>
      </c>
      <c r="D127" s="63">
        <v>35000</v>
      </c>
      <c r="E127" s="63">
        <v>60000</v>
      </c>
      <c r="F127" s="63">
        <v>120000</v>
      </c>
      <c r="G127" s="63"/>
      <c r="H127" s="63"/>
      <c r="I127" s="7">
        <f t="shared" si="55"/>
        <v>10001000</v>
      </c>
      <c r="J127" s="9">
        <f>IF(I127&gt;F127,(I127-F127)*$F$123+(F127-E127)*$E$123+MIN((E127-D127)*$D$123,D127),IF(I127&gt;E127,(I127-E127)*$E$123+MIN((E127-D127)*$D$123,D127),IF(I127&gt;D127,MIN((I127-D127)*$D$123,D127),0)))</f>
        <v>3975400</v>
      </c>
    </row>
    <row r="128" spans="1:10">
      <c r="A128" s="60"/>
      <c r="B128" s="61"/>
      <c r="C128" s="61"/>
      <c r="D128" s="63"/>
      <c r="E128" s="63"/>
      <c r="F128" s="63"/>
      <c r="G128" s="63"/>
      <c r="H128" s="63"/>
      <c r="I128" s="7"/>
      <c r="J128" s="9"/>
    </row>
    <row r="129" spans="1:10">
      <c r="A129" s="60"/>
      <c r="B129" s="61"/>
      <c r="C129" s="61"/>
      <c r="D129" s="63"/>
      <c r="E129" s="63"/>
      <c r="F129" s="63"/>
      <c r="G129" s="63"/>
      <c r="H129" s="63"/>
      <c r="I129" s="7"/>
      <c r="J129" s="9"/>
    </row>
    <row r="130" spans="1:10">
      <c r="A130" s="60"/>
      <c r="B130" s="61"/>
      <c r="C130" s="61"/>
      <c r="D130" s="63"/>
      <c r="E130" s="63"/>
      <c r="F130" s="63"/>
      <c r="G130" s="63"/>
      <c r="H130" s="63"/>
      <c r="I130" s="7"/>
      <c r="J130" s="9"/>
    </row>
    <row r="131" spans="1:10">
      <c r="A131" s="16" t="s">
        <v>115</v>
      </c>
      <c r="B131" s="16">
        <v>0</v>
      </c>
    </row>
    <row r="133" spans="1:10">
      <c r="I133" s="6">
        <v>10001000</v>
      </c>
    </row>
    <row r="135" spans="1:10">
      <c r="A135" s="5" t="str">
        <f>"F.Y." &amp;B135&amp;"  - " &amp;C135</f>
        <v>F.Y.1995  - 1996</v>
      </c>
      <c r="B135" s="11">
        <f>B122+1</f>
        <v>1995</v>
      </c>
      <c r="C135" s="11">
        <f>C122+1</f>
        <v>1996</v>
      </c>
      <c r="D135" s="142" t="s">
        <v>7</v>
      </c>
      <c r="E135" s="142"/>
      <c r="F135" s="142"/>
      <c r="G135" s="10"/>
      <c r="H135" s="10"/>
    </row>
    <row r="136" spans="1:10">
      <c r="A136" s="3" t="s">
        <v>6</v>
      </c>
      <c r="B136" s="3" t="s">
        <v>14</v>
      </c>
      <c r="C136" s="3" t="s">
        <v>12</v>
      </c>
      <c r="D136" s="4">
        <v>0.2</v>
      </c>
      <c r="E136" s="4">
        <v>0.3</v>
      </c>
      <c r="F136" s="4">
        <v>0.4</v>
      </c>
      <c r="G136" s="4"/>
      <c r="H136" s="4"/>
      <c r="I136" s="8" t="s">
        <v>5</v>
      </c>
      <c r="J136" s="8" t="s">
        <v>4</v>
      </c>
    </row>
    <row r="137" spans="1:10">
      <c r="A137" s="69" t="s">
        <v>3</v>
      </c>
      <c r="B137" s="70"/>
      <c r="C137" s="70"/>
      <c r="D137" s="71">
        <v>40000</v>
      </c>
      <c r="E137" s="72">
        <v>60000</v>
      </c>
      <c r="F137" s="72">
        <v>120000</v>
      </c>
      <c r="G137" s="72"/>
      <c r="H137" s="72"/>
      <c r="I137" s="7">
        <f>I133</f>
        <v>10001000</v>
      </c>
      <c r="J137" s="9">
        <f>IF(I137&gt;F137,(I137-F137)*$F$136+(F137-E137)*$E$136+MIN((E137-D137)*$D$136,D137),IF(I137&gt;E137,(I137-E137)*$E$136+MIN((E137-D137)*$D$136,D137),IF(I137&gt;D137,MIN((I137-D137)*$D$136,D137),0)))</f>
        <v>3974400</v>
      </c>
    </row>
    <row r="138" spans="1:10" ht="25.5">
      <c r="A138" s="69" t="s">
        <v>2</v>
      </c>
      <c r="B138" s="70"/>
      <c r="C138" s="70" t="s">
        <v>15</v>
      </c>
      <c r="D138" s="72">
        <v>40000</v>
      </c>
      <c r="E138" s="72">
        <v>60000</v>
      </c>
      <c r="F138" s="72">
        <v>120000</v>
      </c>
      <c r="G138" s="72"/>
      <c r="H138" s="72"/>
      <c r="I138" s="7">
        <f t="shared" ref="I138:I143" si="56">I137</f>
        <v>10001000</v>
      </c>
      <c r="J138" s="9">
        <f>IF(I138&gt;F138,(I138-F138)*$F$136+(F138-E138)*$E$136+MIN((E138-D138)*$D$136,D138),IF(I138&gt;E138,(I138-E138)*$E$136+MIN((E138-D138)*$D$136,D138),IF(I138&gt;D138,MIN((I138-D138)*$D$136,D138),0)))</f>
        <v>3974400</v>
      </c>
    </row>
    <row r="139" spans="1:10" ht="25.5">
      <c r="A139" s="69" t="s">
        <v>1</v>
      </c>
      <c r="B139" s="70"/>
      <c r="C139" s="70" t="s">
        <v>15</v>
      </c>
      <c r="D139" s="72">
        <v>40000</v>
      </c>
      <c r="E139" s="72">
        <v>60000</v>
      </c>
      <c r="F139" s="72">
        <v>120000</v>
      </c>
      <c r="G139" s="72"/>
      <c r="H139" s="72"/>
      <c r="I139" s="7">
        <f t="shared" si="56"/>
        <v>10001000</v>
      </c>
      <c r="J139" s="9">
        <f>IF(I139&gt;F139,(I139-F139)*$F$136+(F139-E139)*$E$136+MIN((E139-D139)*$D$136,D139),IF(I139&gt;E139,(I139-E139)*$E$136+MIN((E139-D139)*$D$136,D139),IF(I139&gt;D139,MIN((I139-D139)*$D$136,D139),0)))</f>
        <v>3974400</v>
      </c>
    </row>
    <row r="140" spans="1:10" ht="25.5">
      <c r="A140" s="69" t="s">
        <v>0</v>
      </c>
      <c r="B140" s="70"/>
      <c r="C140" s="70" t="s">
        <v>13</v>
      </c>
      <c r="D140" s="72">
        <v>40000</v>
      </c>
      <c r="E140" s="72">
        <v>60000</v>
      </c>
      <c r="F140" s="72">
        <v>120000</v>
      </c>
      <c r="G140" s="72"/>
      <c r="H140" s="72"/>
      <c r="I140" s="7">
        <f t="shared" si="56"/>
        <v>10001000</v>
      </c>
      <c r="J140" s="9">
        <f>IF(I140&gt;F140,(I140-F140)*$F$136+(F140-E140)*$E$136+MIN((E140-D140)*$D$136,D140),IF(I140&gt;E140,(I140-E140)*$E$136+MIN((E140-D140)*$D$136,D140),IF(I140&gt;D140,MIN((I140-D140)*$D$136,D140),0)))</f>
        <v>3974400</v>
      </c>
    </row>
    <row r="141" spans="1:10">
      <c r="A141" s="69"/>
      <c r="B141" s="70"/>
      <c r="C141" s="70"/>
      <c r="D141" s="72"/>
      <c r="E141" s="72"/>
      <c r="F141" s="72"/>
      <c r="G141" s="72"/>
      <c r="H141" s="72"/>
      <c r="I141" s="7"/>
      <c r="J141" s="9"/>
    </row>
    <row r="142" spans="1:10">
      <c r="A142" s="69"/>
      <c r="B142" s="70"/>
      <c r="C142" s="70"/>
      <c r="D142" s="72"/>
      <c r="E142" s="72"/>
      <c r="F142" s="72"/>
      <c r="G142" s="72"/>
      <c r="H142" s="72"/>
      <c r="I142" s="7"/>
      <c r="J142" s="9"/>
    </row>
    <row r="143" spans="1:10">
      <c r="A143" s="69"/>
      <c r="B143" s="70"/>
      <c r="C143" s="70"/>
      <c r="D143" s="72"/>
      <c r="E143" s="72"/>
      <c r="F143" s="72"/>
      <c r="G143" s="72"/>
      <c r="H143" s="72"/>
      <c r="I143" s="7"/>
      <c r="J143" s="9"/>
    </row>
    <row r="144" spans="1:10">
      <c r="A144" s="16" t="s">
        <v>115</v>
      </c>
      <c r="B144" s="16">
        <v>0</v>
      </c>
    </row>
    <row r="146" spans="1:10">
      <c r="I146" s="6">
        <v>10001000</v>
      </c>
    </row>
    <row r="148" spans="1:10">
      <c r="A148" s="5" t="str">
        <f>"F.Y." &amp;B148&amp;"  - " &amp;C148</f>
        <v>F.Y.1996  - 1997</v>
      </c>
      <c r="B148" s="11">
        <f>B135+1</f>
        <v>1996</v>
      </c>
      <c r="C148" s="11">
        <f>C135+1</f>
        <v>1997</v>
      </c>
      <c r="D148" s="142" t="s">
        <v>7</v>
      </c>
      <c r="E148" s="142"/>
      <c r="F148" s="142"/>
      <c r="G148" s="10"/>
      <c r="H148" s="10"/>
    </row>
    <row r="149" spans="1:10">
      <c r="A149" s="3" t="s">
        <v>6</v>
      </c>
      <c r="B149" s="3" t="s">
        <v>14</v>
      </c>
      <c r="C149" s="3" t="s">
        <v>12</v>
      </c>
      <c r="D149" s="14">
        <v>0.15</v>
      </c>
      <c r="E149" s="4">
        <v>0.3</v>
      </c>
      <c r="F149" s="4">
        <v>0.4</v>
      </c>
      <c r="G149" s="4"/>
      <c r="H149" s="4"/>
      <c r="I149" s="8" t="s">
        <v>5</v>
      </c>
      <c r="J149" s="8" t="s">
        <v>4</v>
      </c>
    </row>
    <row r="150" spans="1:10">
      <c r="A150" s="76" t="s">
        <v>3</v>
      </c>
      <c r="B150" s="77"/>
      <c r="C150" s="77"/>
      <c r="D150" s="78">
        <v>40000</v>
      </c>
      <c r="E150" s="78">
        <v>60000</v>
      </c>
      <c r="F150" s="78">
        <v>120000</v>
      </c>
      <c r="G150" s="78"/>
      <c r="H150" s="78"/>
      <c r="I150" s="7">
        <f>I146</f>
        <v>10001000</v>
      </c>
      <c r="J150" s="9">
        <f>IF(I150&gt;F150,(I150-F150)*$F$149+(F150-E150)*$E$149+MIN((E150-D150)*$D$149,D150),IF(I150&gt;E150,(I150-E150)*$E$149+MIN((E150-D150)*$D$149,D150),IF(I150&gt;D150,MIN((I150-D150)*$D$149,D150),0)))</f>
        <v>3973400</v>
      </c>
    </row>
    <row r="151" spans="1:10" ht="25.5">
      <c r="A151" s="76" t="s">
        <v>2</v>
      </c>
      <c r="B151" s="77"/>
      <c r="C151" s="77" t="s">
        <v>15</v>
      </c>
      <c r="D151" s="78">
        <v>40000</v>
      </c>
      <c r="E151" s="78">
        <v>60000</v>
      </c>
      <c r="F151" s="78">
        <v>120000</v>
      </c>
      <c r="G151" s="78"/>
      <c r="H151" s="78"/>
      <c r="I151" s="7">
        <f t="shared" ref="I151:I156" si="57">I150</f>
        <v>10001000</v>
      </c>
      <c r="J151" s="9">
        <f>IF(I151&gt;F151,(I151-F151)*$F$149+(F151-E151)*$E$149+MIN((E151-D151)*$D$149,D151),IF(I151&gt;E151,(I151-E151)*$E$149+MIN((E151-D151)*$D$149,D151),IF(I151&gt;D151,MIN((I151-D151)*$D$149,D151),0)))</f>
        <v>3973400</v>
      </c>
    </row>
    <row r="152" spans="1:10" ht="25.5">
      <c r="A152" s="76" t="s">
        <v>1</v>
      </c>
      <c r="B152" s="77"/>
      <c r="C152" s="77" t="s">
        <v>15</v>
      </c>
      <c r="D152" s="78">
        <v>40000</v>
      </c>
      <c r="E152" s="78">
        <v>60000</v>
      </c>
      <c r="F152" s="78">
        <v>120000</v>
      </c>
      <c r="G152" s="78"/>
      <c r="H152" s="78"/>
      <c r="I152" s="7">
        <f t="shared" si="57"/>
        <v>10001000</v>
      </c>
      <c r="J152" s="9">
        <f>IF(I152&gt;F152,(I152-F152)*$F$149+(F152-E152)*$E$149+MIN((E152-D152)*$D$149,D152),IF(I152&gt;E152,(I152-E152)*$E$149+MIN((E152-D152)*$D$149,D152),IF(I152&gt;D152,MIN((I152-D152)*$D$149,D152),0)))</f>
        <v>3973400</v>
      </c>
    </row>
    <row r="153" spans="1:10" ht="25.5">
      <c r="A153" s="76" t="s">
        <v>0</v>
      </c>
      <c r="B153" s="77"/>
      <c r="C153" s="77" t="s">
        <v>13</v>
      </c>
      <c r="D153" s="78">
        <v>40000</v>
      </c>
      <c r="E153" s="78">
        <v>60000</v>
      </c>
      <c r="F153" s="78">
        <v>120000</v>
      </c>
      <c r="G153" s="78"/>
      <c r="H153" s="78"/>
      <c r="I153" s="7">
        <f t="shared" si="57"/>
        <v>10001000</v>
      </c>
      <c r="J153" s="9">
        <f>IF(I153&gt;F153,(I153-F153)*$F$149+(F153-E153)*$E$149+MIN((E153-D153)*$D$149,D153),IF(I153&gt;E153,(I153-E153)*$E$149+MIN((E153-D153)*$D$149,D153),IF(I153&gt;D153,MIN((I153-D153)*$D$149,D153),0)))</f>
        <v>3973400</v>
      </c>
    </row>
    <row r="154" spans="1:10">
      <c r="A154" s="76"/>
      <c r="B154" s="77"/>
      <c r="C154" s="77"/>
      <c r="D154" s="78"/>
      <c r="E154" s="78"/>
      <c r="F154" s="78"/>
      <c r="G154" s="78"/>
      <c r="H154" s="78"/>
      <c r="I154" s="7"/>
      <c r="J154" s="9"/>
    </row>
    <row r="155" spans="1:10">
      <c r="A155" s="76"/>
      <c r="B155" s="77"/>
      <c r="C155" s="77"/>
      <c r="D155" s="78"/>
      <c r="E155" s="78"/>
      <c r="F155" s="78"/>
      <c r="G155" s="78"/>
      <c r="H155" s="78"/>
      <c r="I155" s="7"/>
      <c r="J155" s="9"/>
    </row>
    <row r="156" spans="1:10">
      <c r="A156" s="76"/>
      <c r="B156" s="77"/>
      <c r="C156" s="77"/>
      <c r="D156" s="78"/>
      <c r="E156" s="78"/>
      <c r="F156" s="78"/>
      <c r="G156" s="78"/>
      <c r="H156" s="78"/>
      <c r="I156" s="7"/>
      <c r="J156" s="9"/>
    </row>
    <row r="157" spans="1:10">
      <c r="A157" s="16" t="s">
        <v>115</v>
      </c>
      <c r="B157" s="16">
        <v>0</v>
      </c>
    </row>
    <row r="159" spans="1:10">
      <c r="I159" s="6">
        <v>10001000</v>
      </c>
    </row>
    <row r="161" spans="1:10">
      <c r="A161" s="5" t="str">
        <f>"F.Y." &amp;B161&amp;"  - " &amp;C161</f>
        <v>F.Y.1997  - 1998</v>
      </c>
      <c r="B161" s="11">
        <f>B148+1</f>
        <v>1997</v>
      </c>
      <c r="C161" s="11">
        <f>C148+1</f>
        <v>1998</v>
      </c>
      <c r="D161" s="142" t="s">
        <v>7</v>
      </c>
      <c r="E161" s="142"/>
      <c r="F161" s="142"/>
      <c r="G161" s="10"/>
      <c r="H161" s="10"/>
    </row>
    <row r="162" spans="1:10">
      <c r="A162" s="3" t="s">
        <v>6</v>
      </c>
      <c r="B162" s="3" t="s">
        <v>14</v>
      </c>
      <c r="C162" s="3" t="s">
        <v>12</v>
      </c>
      <c r="D162" s="14">
        <v>0.1</v>
      </c>
      <c r="E162" s="14">
        <v>0.2</v>
      </c>
      <c r="F162" s="14">
        <v>0.3</v>
      </c>
      <c r="G162" s="4"/>
      <c r="H162" s="4"/>
      <c r="I162" s="8" t="s">
        <v>5</v>
      </c>
      <c r="J162" s="8" t="s">
        <v>4</v>
      </c>
    </row>
    <row r="163" spans="1:10">
      <c r="A163" s="20" t="s">
        <v>3</v>
      </c>
      <c r="B163" s="21"/>
      <c r="C163" s="21"/>
      <c r="D163" s="23">
        <v>40000</v>
      </c>
      <c r="E163" s="23">
        <v>60000</v>
      </c>
      <c r="F163" s="22">
        <v>150000</v>
      </c>
      <c r="G163" s="23"/>
      <c r="H163" s="23"/>
      <c r="I163" s="7">
        <f>I159</f>
        <v>10001000</v>
      </c>
      <c r="J163" s="9">
        <f>IF(I163&gt;F163,(I163-F163)*$F$162+(F163-E163)*$E$162+MIN((E163-D163)*$D$162,D163),IF(I163&gt;E163,(I163-E163)*$E$162+MIN((E163-D163)*$D$162,D163),IF(I163&gt;D163,MIN((I163-D163)*$D$162,D163),0)))</f>
        <v>2975300</v>
      </c>
    </row>
    <row r="164" spans="1:10" ht="25.5">
      <c r="A164" s="20" t="s">
        <v>2</v>
      </c>
      <c r="B164" s="21"/>
      <c r="C164" s="21" t="s">
        <v>15</v>
      </c>
      <c r="D164" s="23">
        <v>40000</v>
      </c>
      <c r="E164" s="23">
        <v>60000</v>
      </c>
      <c r="F164" s="22">
        <v>150000</v>
      </c>
      <c r="G164" s="23"/>
      <c r="H164" s="23"/>
      <c r="I164" s="7">
        <f t="shared" ref="I164:I169" si="58">I163</f>
        <v>10001000</v>
      </c>
      <c r="J164" s="9">
        <f>IF(I164&gt;F164,(I164-F164)*$F$162+(F164-E164)*$E$162+MIN((E164-D164)*$D$162,D164),IF(I164&gt;E164,(I164-E164)*$E$162+MIN((E164-D164)*$D$162,D164),IF(I164&gt;D164,MIN((I164-D164)*$D$162,D164),0)))</f>
        <v>2975300</v>
      </c>
    </row>
    <row r="165" spans="1:10" ht="25.5">
      <c r="A165" s="20" t="s">
        <v>1</v>
      </c>
      <c r="B165" s="21"/>
      <c r="C165" s="21" t="s">
        <v>15</v>
      </c>
      <c r="D165" s="23">
        <v>40000</v>
      </c>
      <c r="E165" s="23">
        <v>60000</v>
      </c>
      <c r="F165" s="22">
        <v>150000</v>
      </c>
      <c r="G165" s="23"/>
      <c r="H165" s="23"/>
      <c r="I165" s="7">
        <f t="shared" si="58"/>
        <v>10001000</v>
      </c>
      <c r="J165" s="9">
        <f>IF(I165&gt;F165,(I165-F165)*$F$162+(F165-E165)*$E$162+MIN((E165-D165)*$D$162,D165),IF(I165&gt;E165,(I165-E165)*$E$162+MIN((E165-D165)*$D$162,D165),IF(I165&gt;D165,MIN((I165-D165)*$D$162,D165),0)))</f>
        <v>2975300</v>
      </c>
    </row>
    <row r="166" spans="1:10" ht="25.5">
      <c r="A166" s="20" t="s">
        <v>0</v>
      </c>
      <c r="B166" s="21"/>
      <c r="C166" s="21" t="s">
        <v>13</v>
      </c>
      <c r="D166" s="23">
        <v>40000</v>
      </c>
      <c r="E166" s="23">
        <v>60000</v>
      </c>
      <c r="F166" s="22">
        <v>150000</v>
      </c>
      <c r="G166" s="23"/>
      <c r="H166" s="23"/>
      <c r="I166" s="7">
        <f t="shared" si="58"/>
        <v>10001000</v>
      </c>
      <c r="J166" s="9">
        <f>IF(I166&gt;F166,(I166-F166)*$F$162+(F166-E166)*$E$162+MIN((E166-D166)*$D$162,D166),IF(I166&gt;E166,(I166-E166)*$E$162+MIN((E166-D166)*$D$162,D166),IF(I166&gt;D166,MIN((I166-D166)*$D$162,D166),0)))</f>
        <v>2975300</v>
      </c>
    </row>
    <row r="167" spans="1:10">
      <c r="A167" s="20"/>
      <c r="B167" s="21"/>
      <c r="C167" s="21"/>
      <c r="D167" s="23"/>
      <c r="E167" s="23"/>
      <c r="F167" s="23"/>
      <c r="G167" s="23"/>
      <c r="H167" s="23"/>
      <c r="I167" s="7"/>
      <c r="J167" s="9"/>
    </row>
    <row r="168" spans="1:10">
      <c r="A168" s="20"/>
      <c r="B168" s="21"/>
      <c r="C168" s="21"/>
      <c r="D168" s="23"/>
      <c r="E168" s="23"/>
      <c r="F168" s="23"/>
      <c r="G168" s="23"/>
      <c r="H168" s="23"/>
      <c r="I168" s="7"/>
      <c r="J168" s="9"/>
    </row>
    <row r="169" spans="1:10">
      <c r="A169" s="20"/>
      <c r="B169" s="21"/>
      <c r="C169" s="21"/>
      <c r="D169" s="23"/>
      <c r="E169" s="23"/>
      <c r="F169" s="23"/>
      <c r="G169" s="23"/>
      <c r="H169" s="23"/>
      <c r="I169" s="7"/>
      <c r="J169" s="9"/>
    </row>
    <row r="170" spans="1:10">
      <c r="A170" s="16" t="s">
        <v>115</v>
      </c>
      <c r="B170" s="16">
        <v>0</v>
      </c>
    </row>
    <row r="172" spans="1:10">
      <c r="I172" s="6">
        <v>10001000</v>
      </c>
    </row>
    <row r="174" spans="1:10">
      <c r="A174" s="5" t="str">
        <f>"F.Y." &amp;B174&amp;"  - " &amp;C174</f>
        <v>F.Y.1998  - 1999</v>
      </c>
      <c r="B174" s="11">
        <f>B161+1</f>
        <v>1998</v>
      </c>
      <c r="C174" s="11">
        <f>C161+1</f>
        <v>1999</v>
      </c>
      <c r="D174" s="142" t="s">
        <v>7</v>
      </c>
      <c r="E174" s="142"/>
      <c r="F174" s="142"/>
      <c r="G174" s="10"/>
      <c r="H174" s="10"/>
    </row>
    <row r="175" spans="1:10">
      <c r="A175" s="3" t="s">
        <v>6</v>
      </c>
      <c r="B175" s="3" t="s">
        <v>14</v>
      </c>
      <c r="C175" s="3"/>
      <c r="D175" s="4">
        <v>0.1</v>
      </c>
      <c r="E175" s="4">
        <v>0.2</v>
      </c>
      <c r="F175" s="4">
        <v>0.3</v>
      </c>
      <c r="G175" s="4"/>
      <c r="H175" s="4"/>
      <c r="I175" s="8" t="s">
        <v>5</v>
      </c>
      <c r="J175" s="8" t="s">
        <v>4</v>
      </c>
    </row>
    <row r="176" spans="1:10">
      <c r="A176" s="73" t="s">
        <v>3</v>
      </c>
      <c r="B176" s="74"/>
      <c r="C176" s="74"/>
      <c r="D176" s="85">
        <v>50000</v>
      </c>
      <c r="E176" s="75">
        <v>60000</v>
      </c>
      <c r="F176" s="75">
        <v>150000</v>
      </c>
      <c r="G176" s="75"/>
      <c r="H176" s="75"/>
      <c r="I176" s="7">
        <f>I172</f>
        <v>10001000</v>
      </c>
      <c r="J176" s="9">
        <f>IF(I176&gt;F176,(I176-F176)*$F$175+(F176-E176)*$E$175+MIN((E176-D176)*$D$175,D176),IF(I176&gt;E176,(I176-E176)*$E$175+MIN((E176-D176)*$D$175,D176),IF(I176&gt;D176,MIN((I176-D176)*$D$175,D176),0)))</f>
        <v>2974300</v>
      </c>
    </row>
    <row r="177" spans="1:10" ht="25.5">
      <c r="A177" s="73" t="s">
        <v>2</v>
      </c>
      <c r="B177" s="74"/>
      <c r="C177" s="74" t="s">
        <v>15</v>
      </c>
      <c r="D177" s="75">
        <v>50000</v>
      </c>
      <c r="E177" s="75">
        <v>60000</v>
      </c>
      <c r="F177" s="75">
        <v>150000</v>
      </c>
      <c r="G177" s="75"/>
      <c r="H177" s="75"/>
      <c r="I177" s="7">
        <f t="shared" ref="I177:I182" si="59">I176</f>
        <v>10001000</v>
      </c>
      <c r="J177" s="9">
        <f>IF(I177&gt;F177,(I177-F177)*$F$175+(F177-E177)*$E$175+MIN((E177-D177)*$D$175,D177),IF(I177&gt;E177,(I177-E177)*$E$175+MIN((E177-D177)*$D$175,D177),IF(I177&gt;D177,MIN((I177-D177)*$D$175,D177),0)))</f>
        <v>2974300</v>
      </c>
    </row>
    <row r="178" spans="1:10" ht="25.5">
      <c r="A178" s="73" t="s">
        <v>1</v>
      </c>
      <c r="B178" s="74"/>
      <c r="C178" s="74" t="s">
        <v>15</v>
      </c>
      <c r="D178" s="75">
        <v>50000</v>
      </c>
      <c r="E178" s="75">
        <v>60000</v>
      </c>
      <c r="F178" s="75">
        <v>150000</v>
      </c>
      <c r="G178" s="75"/>
      <c r="H178" s="75"/>
      <c r="I178" s="7">
        <f t="shared" si="59"/>
        <v>10001000</v>
      </c>
      <c r="J178" s="9">
        <f>IF(I178&gt;F178,(I178-F178)*$F$175+(F178-E178)*$E$175+MIN((E178-D178)*$D$175,D178),IF(I178&gt;E178,(I178-E178)*$E$175+MIN((E178-D178)*$D$175,D178),IF(I178&gt;D178,MIN((I178-D178)*$D$175,D178),0)))</f>
        <v>2974300</v>
      </c>
    </row>
    <row r="179" spans="1:10" ht="25.5">
      <c r="A179" s="73" t="s">
        <v>0</v>
      </c>
      <c r="B179" s="74"/>
      <c r="C179" s="74" t="s">
        <v>13</v>
      </c>
      <c r="D179" s="75">
        <v>50000</v>
      </c>
      <c r="E179" s="75">
        <v>60000</v>
      </c>
      <c r="F179" s="75">
        <v>150000</v>
      </c>
      <c r="G179" s="75"/>
      <c r="H179" s="75"/>
      <c r="I179" s="7">
        <f t="shared" si="59"/>
        <v>10001000</v>
      </c>
      <c r="J179" s="9">
        <f>IF(I179&gt;F179,(I179-F179)*$F$175+(F179-E179)*$E$175+MIN((E179-D179)*$D$175,D179),IF(I179&gt;E179,(I179-E179)*$E$175+MIN((E179-D179)*$D$175,D179),IF(I179&gt;D179,MIN((I179-D179)*$D$175,D179),0)))</f>
        <v>2974300</v>
      </c>
    </row>
    <row r="180" spans="1:10">
      <c r="A180" s="73"/>
      <c r="B180" s="74"/>
      <c r="C180" s="74"/>
      <c r="D180" s="75"/>
      <c r="E180" s="75"/>
      <c r="F180" s="75"/>
      <c r="G180" s="75"/>
      <c r="H180" s="75"/>
      <c r="I180" s="7"/>
      <c r="J180" s="9"/>
    </row>
    <row r="181" spans="1:10">
      <c r="A181" s="73"/>
      <c r="B181" s="74"/>
      <c r="C181" s="74"/>
      <c r="D181" s="75"/>
      <c r="E181" s="75"/>
      <c r="F181" s="75"/>
      <c r="G181" s="75"/>
      <c r="H181" s="75"/>
      <c r="I181" s="7"/>
      <c r="J181" s="9"/>
    </row>
    <row r="182" spans="1:10">
      <c r="A182" s="73"/>
      <c r="B182" s="74"/>
      <c r="C182" s="74"/>
      <c r="D182" s="75"/>
      <c r="E182" s="75"/>
      <c r="F182" s="75"/>
      <c r="G182" s="75"/>
      <c r="H182" s="75"/>
      <c r="I182" s="7"/>
      <c r="J182" s="9"/>
    </row>
    <row r="183" spans="1:10">
      <c r="A183" s="16" t="s">
        <v>115</v>
      </c>
      <c r="B183" s="16">
        <v>0</v>
      </c>
    </row>
    <row r="185" spans="1:10">
      <c r="I185" s="6">
        <v>10001000</v>
      </c>
    </row>
    <row r="187" spans="1:10">
      <c r="A187" s="5" t="str">
        <f>"F.Y." &amp;B187&amp;"  - " &amp;C187</f>
        <v>F.Y.1999  - 2000</v>
      </c>
      <c r="B187" s="11">
        <f>B174+1</f>
        <v>1999</v>
      </c>
      <c r="C187" s="11">
        <f>C174+1</f>
        <v>2000</v>
      </c>
      <c r="D187" s="142" t="s">
        <v>7</v>
      </c>
      <c r="E187" s="142"/>
      <c r="F187" s="142"/>
      <c r="G187" s="10"/>
      <c r="H187" s="10"/>
    </row>
    <row r="188" spans="1:10">
      <c r="A188" s="3" t="s">
        <v>6</v>
      </c>
      <c r="B188" s="3" t="s">
        <v>14</v>
      </c>
      <c r="C188" s="3"/>
      <c r="D188" s="4">
        <v>0.1</v>
      </c>
      <c r="E188" s="4">
        <v>0.2</v>
      </c>
      <c r="F188" s="4">
        <v>0.3</v>
      </c>
      <c r="G188" s="4"/>
      <c r="H188" s="4"/>
      <c r="I188" s="8" t="s">
        <v>5</v>
      </c>
      <c r="J188" s="8" t="s">
        <v>4</v>
      </c>
    </row>
    <row r="189" spans="1:10">
      <c r="A189" s="86" t="s">
        <v>3</v>
      </c>
      <c r="B189" s="87"/>
      <c r="C189" s="87"/>
      <c r="D189" s="88">
        <v>50000</v>
      </c>
      <c r="E189" s="88">
        <v>60000</v>
      </c>
      <c r="F189" s="88">
        <v>150000</v>
      </c>
      <c r="G189" s="89"/>
      <c r="H189" s="89"/>
      <c r="I189" s="7">
        <f>I185</f>
        <v>10001000</v>
      </c>
      <c r="J189" s="9">
        <f>IF(I189&gt;F189,(I189-F189)*$F$188+(F189-E189)*$E$188+MIN((E189-D189)*$D$188,D189),IF(I189&gt;E189,(I189-E189)*$E$188+MIN((E189-D189)*$D$188,D189),IF(I189&gt;D189,MIN((I189-D189)*$D$188,D189),0)))</f>
        <v>2974300</v>
      </c>
    </row>
    <row r="190" spans="1:10" ht="25.5">
      <c r="A190" s="86" t="s">
        <v>2</v>
      </c>
      <c r="B190" s="87"/>
      <c r="C190" s="87" t="s">
        <v>15</v>
      </c>
      <c r="D190" s="88">
        <v>50000</v>
      </c>
      <c r="E190" s="88">
        <v>60000</v>
      </c>
      <c r="F190" s="88">
        <v>150000</v>
      </c>
      <c r="G190" s="89"/>
      <c r="H190" s="89"/>
      <c r="I190" s="7">
        <f t="shared" ref="I190:I195" si="60">I189</f>
        <v>10001000</v>
      </c>
      <c r="J190" s="9">
        <f>IF(I190&gt;F190,(I190-F190)*$F$188+(F190-E190)*$E$188+MIN((E190-D190)*$D$188,D190),IF(I190&gt;E190,(I190-E190)*$E$188+MIN((E190-D190)*$D$188,D190),IF(I190&gt;D190,MIN((I190-D190)*$D$188,D190),0)))</f>
        <v>2974300</v>
      </c>
    </row>
    <row r="191" spans="1:10" ht="25.5">
      <c r="A191" s="86" t="s">
        <v>1</v>
      </c>
      <c r="B191" s="87"/>
      <c r="C191" s="87" t="s">
        <v>15</v>
      </c>
      <c r="D191" s="88">
        <v>50000</v>
      </c>
      <c r="E191" s="88">
        <v>60000</v>
      </c>
      <c r="F191" s="88">
        <v>150000</v>
      </c>
      <c r="G191" s="89"/>
      <c r="H191" s="89"/>
      <c r="I191" s="7">
        <f t="shared" si="60"/>
        <v>10001000</v>
      </c>
      <c r="J191" s="9">
        <f>IF(I191&gt;F191,(I191-F191)*$F$188+(F191-E191)*$E$188+MIN((E191-D191)*$D$188,D191),IF(I191&gt;E191,(I191-E191)*$E$188+MIN((E191-D191)*$D$188,D191),IF(I191&gt;D191,MIN((I191-D191)*$D$188,D191),0)))</f>
        <v>2974300</v>
      </c>
    </row>
    <row r="192" spans="1:10" ht="25.5">
      <c r="A192" s="86" t="s">
        <v>0</v>
      </c>
      <c r="B192" s="87"/>
      <c r="C192" s="87" t="s">
        <v>13</v>
      </c>
      <c r="D192" s="88">
        <v>50000</v>
      </c>
      <c r="E192" s="88">
        <v>60000</v>
      </c>
      <c r="F192" s="88">
        <v>150000</v>
      </c>
      <c r="G192" s="89"/>
      <c r="H192" s="89"/>
      <c r="I192" s="7">
        <f t="shared" si="60"/>
        <v>10001000</v>
      </c>
      <c r="J192" s="9">
        <f>IF(I192&gt;F192,(I192-F192)*$F$188+(F192-E192)*$E$188+MIN((E192-D192)*$D$188,D192),IF(I192&gt;E192,(I192-E192)*$E$188+MIN((E192-D192)*$D$188,D192),IF(I192&gt;D192,MIN((I192-D192)*$D$188,D192),0)))</f>
        <v>2974300</v>
      </c>
    </row>
    <row r="193" spans="1:10">
      <c r="A193" s="86"/>
      <c r="B193" s="87"/>
      <c r="C193" s="87"/>
      <c r="D193" s="88"/>
      <c r="E193" s="88"/>
      <c r="F193" s="88"/>
      <c r="G193" s="89"/>
      <c r="H193" s="89"/>
      <c r="I193" s="7"/>
      <c r="J193" s="9"/>
    </row>
    <row r="194" spans="1:10">
      <c r="A194" s="86"/>
      <c r="B194" s="87"/>
      <c r="C194" s="87"/>
      <c r="D194" s="89"/>
      <c r="E194" s="89"/>
      <c r="F194" s="89"/>
      <c r="G194" s="89"/>
      <c r="H194" s="89"/>
      <c r="I194" s="7"/>
      <c r="J194" s="9"/>
    </row>
    <row r="195" spans="1:10">
      <c r="A195" s="86"/>
      <c r="B195" s="87"/>
      <c r="C195" s="87"/>
      <c r="D195" s="89"/>
      <c r="E195" s="89"/>
      <c r="F195" s="89"/>
      <c r="G195" s="89"/>
      <c r="H195" s="89"/>
      <c r="I195" s="7"/>
      <c r="J195" s="9"/>
    </row>
    <row r="196" spans="1:10">
      <c r="A196" s="16" t="s">
        <v>115</v>
      </c>
      <c r="B196" s="13">
        <v>0.1</v>
      </c>
      <c r="C196" s="16" t="s">
        <v>21</v>
      </c>
      <c r="D196" s="107">
        <v>60000</v>
      </c>
    </row>
    <row r="198" spans="1:10">
      <c r="I198" s="6">
        <v>10001000</v>
      </c>
    </row>
    <row r="200" spans="1:10">
      <c r="A200" s="5" t="str">
        <f>"F.Y." &amp;B200&amp;"  - " &amp;C200</f>
        <v>F.Y.2000  - 2001</v>
      </c>
      <c r="B200" s="11">
        <f>B187+1</f>
        <v>2000</v>
      </c>
      <c r="C200" s="11">
        <f>C187+1</f>
        <v>2001</v>
      </c>
      <c r="D200" s="142" t="s">
        <v>7</v>
      </c>
      <c r="E200" s="142"/>
      <c r="F200" s="142"/>
      <c r="G200" s="10"/>
      <c r="H200" s="10"/>
    </row>
    <row r="201" spans="1:10">
      <c r="A201" s="3" t="s">
        <v>6</v>
      </c>
      <c r="B201" s="3" t="s">
        <v>14</v>
      </c>
      <c r="C201" s="3"/>
      <c r="D201" s="4">
        <v>0.1</v>
      </c>
      <c r="E201" s="4">
        <v>0.2</v>
      </c>
      <c r="F201" s="4">
        <v>0.3</v>
      </c>
      <c r="G201" s="4"/>
      <c r="H201" s="4"/>
      <c r="I201" s="8" t="s">
        <v>5</v>
      </c>
      <c r="J201" s="8" t="s">
        <v>4</v>
      </c>
    </row>
    <row r="202" spans="1:10">
      <c r="A202" s="42" t="s">
        <v>3</v>
      </c>
      <c r="B202" s="43"/>
      <c r="C202" s="43"/>
      <c r="D202" s="90">
        <v>50000</v>
      </c>
      <c r="E202" s="90">
        <v>60000</v>
      </c>
      <c r="F202" s="90">
        <v>150000</v>
      </c>
      <c r="G202" s="44"/>
      <c r="H202" s="44"/>
      <c r="I202" s="7">
        <f>I198</f>
        <v>10001000</v>
      </c>
      <c r="J202" s="9">
        <f>IF(I202&gt;F202,(I202-F202)*$F$201+(F202-E202)*$E$201+MIN((E202-D202)*$D$201,D202),IF(I202&gt;E202,(I202-E202)*$E$201+MIN((E202-D202)*$D$201,D202),IF(I202&gt;D202,MIN((I202-D202)*$D$201,D202),0)))</f>
        <v>2974300</v>
      </c>
    </row>
    <row r="203" spans="1:10" ht="25.5">
      <c r="A203" s="42" t="s">
        <v>2</v>
      </c>
      <c r="B203" s="43"/>
      <c r="C203" s="43" t="s">
        <v>15</v>
      </c>
      <c r="D203" s="90">
        <v>50000</v>
      </c>
      <c r="E203" s="90">
        <v>60000</v>
      </c>
      <c r="F203" s="90">
        <v>150000</v>
      </c>
      <c r="G203" s="44"/>
      <c r="H203" s="44"/>
      <c r="I203" s="7">
        <f t="shared" ref="I203:I208" si="61">I202</f>
        <v>10001000</v>
      </c>
      <c r="J203" s="9">
        <f>IF(I203&gt;F203,(I203-F203)*$F$201+(F203-E203)*$E$201+MIN((E203-D203)*$D$201,D203),IF(I203&gt;E203,(I203-E203)*$E$201+MIN((E203-D203)*$D$201,D203),IF(I203&gt;D203,MIN((I203-D203)*$D$201,D203),0)))</f>
        <v>2974300</v>
      </c>
    </row>
    <row r="204" spans="1:10" ht="25.5">
      <c r="A204" s="42" t="s">
        <v>1</v>
      </c>
      <c r="B204" s="43"/>
      <c r="C204" s="43" t="s">
        <v>15</v>
      </c>
      <c r="D204" s="90">
        <v>50000</v>
      </c>
      <c r="E204" s="90">
        <v>60000</v>
      </c>
      <c r="F204" s="90">
        <v>150000</v>
      </c>
      <c r="G204" s="44"/>
      <c r="H204" s="44"/>
      <c r="I204" s="7">
        <f t="shared" si="61"/>
        <v>10001000</v>
      </c>
      <c r="J204" s="9">
        <f>IF(I204&gt;F204,(I204-F204)*$F$201+(F204-E204)*$E$201+MIN((E204-D204)*$D$201,D204),IF(I204&gt;E204,(I204-E204)*$E$201+MIN((E204-D204)*$D$201,D204),IF(I204&gt;D204,MIN((I204-D204)*$D$201,D204),0)))</f>
        <v>2974300</v>
      </c>
    </row>
    <row r="205" spans="1:10" ht="25.5">
      <c r="A205" s="42" t="s">
        <v>0</v>
      </c>
      <c r="B205" s="43"/>
      <c r="C205" s="43" t="s">
        <v>13</v>
      </c>
      <c r="D205" s="90">
        <v>50000</v>
      </c>
      <c r="E205" s="90">
        <v>60000</v>
      </c>
      <c r="F205" s="90">
        <v>150000</v>
      </c>
      <c r="G205" s="44"/>
      <c r="H205" s="44"/>
      <c r="I205" s="7">
        <f t="shared" si="61"/>
        <v>10001000</v>
      </c>
      <c r="J205" s="9">
        <f>IF(I205&gt;F205,(I205-F205)*$F$201+(F205-E205)*$E$201+MIN((E205-D205)*$D$201,D205),IF(I205&gt;E205,(I205-E205)*$E$201+MIN((E205-D205)*$D$201,D205),IF(I205&gt;D205,MIN((I205-D205)*$D$201,D205),0)))</f>
        <v>2974300</v>
      </c>
    </row>
    <row r="206" spans="1:10">
      <c r="A206" s="42"/>
      <c r="B206" s="43"/>
      <c r="C206" s="43"/>
      <c r="D206" s="44"/>
      <c r="E206" s="44"/>
      <c r="F206" s="44"/>
      <c r="G206" s="44"/>
      <c r="H206" s="44"/>
      <c r="I206" s="7"/>
      <c r="J206" s="9"/>
    </row>
    <row r="207" spans="1:10">
      <c r="A207" s="42"/>
      <c r="B207" s="43"/>
      <c r="C207" s="43"/>
      <c r="D207" s="44"/>
      <c r="E207" s="44"/>
      <c r="F207" s="44"/>
      <c r="G207" s="44"/>
      <c r="H207" s="44"/>
      <c r="I207" s="7"/>
      <c r="J207" s="9"/>
    </row>
    <row r="208" spans="1:10">
      <c r="A208" s="42"/>
      <c r="B208" s="43"/>
      <c r="C208" s="43"/>
      <c r="D208" s="44"/>
      <c r="E208" s="44"/>
      <c r="F208" s="44"/>
      <c r="G208" s="44"/>
      <c r="H208" s="44"/>
      <c r="I208" s="7"/>
      <c r="J208" s="9"/>
    </row>
    <row r="209" spans="1:10">
      <c r="A209" s="16" t="s">
        <v>115</v>
      </c>
      <c r="B209" s="13">
        <v>0.1</v>
      </c>
      <c r="C209" s="16" t="s">
        <v>21</v>
      </c>
      <c r="D209" s="107">
        <v>60000</v>
      </c>
    </row>
    <row r="210" spans="1:10">
      <c r="A210" s="16" t="s">
        <v>115</v>
      </c>
      <c r="B210" s="13">
        <v>0.17</v>
      </c>
      <c r="C210" s="16" t="s">
        <v>21</v>
      </c>
      <c r="D210" s="107">
        <v>150000</v>
      </c>
    </row>
    <row r="211" spans="1:10">
      <c r="I211" s="6">
        <v>10001000</v>
      </c>
    </row>
    <row r="213" spans="1:10">
      <c r="A213" s="5" t="str">
        <f>"F.Y." &amp;B213&amp;"  - " &amp;C213</f>
        <v>F.Y.2001  - 2002</v>
      </c>
      <c r="B213" s="11">
        <f>B200+1</f>
        <v>2001</v>
      </c>
      <c r="C213" s="11">
        <f>C200+1</f>
        <v>2002</v>
      </c>
      <c r="D213" s="142" t="s">
        <v>7</v>
      </c>
      <c r="E213" s="142"/>
      <c r="F213" s="142"/>
      <c r="G213" s="10"/>
      <c r="H213" s="10"/>
    </row>
    <row r="214" spans="1:10">
      <c r="A214" s="3" t="s">
        <v>6</v>
      </c>
      <c r="B214" s="3" t="s">
        <v>14</v>
      </c>
      <c r="C214" s="3"/>
      <c r="D214" s="4">
        <v>0.1</v>
      </c>
      <c r="E214" s="4">
        <v>0.2</v>
      </c>
      <c r="F214" s="4">
        <v>0.3</v>
      </c>
      <c r="G214" s="4"/>
      <c r="H214" s="4"/>
      <c r="I214" s="8" t="s">
        <v>5</v>
      </c>
      <c r="J214" s="8" t="s">
        <v>4</v>
      </c>
    </row>
    <row r="215" spans="1:10">
      <c r="A215" s="82" t="s">
        <v>3</v>
      </c>
      <c r="B215" s="83"/>
      <c r="C215" s="83"/>
      <c r="D215" s="92">
        <v>50000</v>
      </c>
      <c r="E215" s="92">
        <v>60000</v>
      </c>
      <c r="F215" s="92">
        <v>150000</v>
      </c>
      <c r="G215" s="84"/>
      <c r="H215" s="84"/>
      <c r="I215" s="7">
        <f>I211</f>
        <v>10001000</v>
      </c>
      <c r="J215" s="9">
        <f>IF(I215&gt;F215,(I215-F215)*$F$214+(F215-E215)*$E$214+MIN((E215-D215)*$D$214,D215),IF(I215&gt;E215,(I215-E215)*$E$214+MIN((E215-D215)*$D$214,D215),IF(I215&gt;D215,MIN((I215-D215)*$D$214,D215),0)))</f>
        <v>2974300</v>
      </c>
    </row>
    <row r="216" spans="1:10" ht="25.5">
      <c r="A216" s="82" t="s">
        <v>2</v>
      </c>
      <c r="B216" s="83"/>
      <c r="C216" s="83" t="s">
        <v>15</v>
      </c>
      <c r="D216" s="92">
        <v>50000</v>
      </c>
      <c r="E216" s="92">
        <v>60000</v>
      </c>
      <c r="F216" s="92">
        <v>150000</v>
      </c>
      <c r="G216" s="84"/>
      <c r="H216" s="84"/>
      <c r="I216" s="7">
        <f t="shared" ref="I216:I221" si="62">I215</f>
        <v>10001000</v>
      </c>
      <c r="J216" s="9">
        <f>IF(I216&gt;F216,(I216-F216)*$F$214+(F216-E216)*$E$214+MIN((E216-D216)*$D$214,D216),IF(I216&gt;E216,(I216-E216)*$E$214+MIN((E216-D216)*$D$214,D216),IF(I216&gt;D216,MIN((I216-D216)*$D$214,D216),0)))</f>
        <v>2974300</v>
      </c>
    </row>
    <row r="217" spans="1:10" ht="25.5">
      <c r="A217" s="82" t="s">
        <v>1</v>
      </c>
      <c r="B217" s="83"/>
      <c r="C217" s="83" t="s">
        <v>15</v>
      </c>
      <c r="D217" s="92">
        <v>50000</v>
      </c>
      <c r="E217" s="92">
        <v>60000</v>
      </c>
      <c r="F217" s="92">
        <v>150000</v>
      </c>
      <c r="G217" s="84"/>
      <c r="H217" s="84"/>
      <c r="I217" s="7">
        <f t="shared" si="62"/>
        <v>10001000</v>
      </c>
      <c r="J217" s="9">
        <f>IF(I217&gt;F217,(I217-F217)*$F$214+(F217-E217)*$E$214+MIN((E217-D217)*$D$214,D217),IF(I217&gt;E217,(I217-E217)*$E$214+MIN((E217-D217)*$D$214,D217),IF(I217&gt;D217,MIN((I217-D217)*$D$214,D217),0)))</f>
        <v>2974300</v>
      </c>
    </row>
    <row r="218" spans="1:10" ht="25.5">
      <c r="A218" s="82" t="s">
        <v>0</v>
      </c>
      <c r="B218" s="83"/>
      <c r="C218" s="83" t="s">
        <v>13</v>
      </c>
      <c r="D218" s="92">
        <v>50000</v>
      </c>
      <c r="E218" s="92">
        <v>60000</v>
      </c>
      <c r="F218" s="92">
        <v>150000</v>
      </c>
      <c r="G218" s="84"/>
      <c r="H218" s="84"/>
      <c r="I218" s="7">
        <f t="shared" si="62"/>
        <v>10001000</v>
      </c>
      <c r="J218" s="9">
        <f>IF(I218&gt;F218,(I218-F218)*$F$214+(F218-E218)*$E$214+MIN((E218-D218)*$D$214,D218),IF(I218&gt;E218,(I218-E218)*$E$214+MIN((E218-D218)*$D$214,D218),IF(I218&gt;D218,MIN((I218-D218)*$D$214,D218),0)))</f>
        <v>2974300</v>
      </c>
    </row>
    <row r="219" spans="1:10">
      <c r="A219" s="82"/>
      <c r="B219" s="83"/>
      <c r="C219" s="83"/>
      <c r="D219" s="84"/>
      <c r="E219" s="84"/>
      <c r="F219" s="84"/>
      <c r="G219" s="84"/>
      <c r="H219" s="84"/>
      <c r="I219" s="7"/>
      <c r="J219" s="9"/>
    </row>
    <row r="220" spans="1:10">
      <c r="A220" s="82"/>
      <c r="B220" s="83"/>
      <c r="C220" s="83"/>
      <c r="D220" s="84"/>
      <c r="E220" s="84"/>
      <c r="F220" s="84"/>
      <c r="G220" s="84"/>
      <c r="H220" s="84"/>
      <c r="I220" s="7"/>
      <c r="J220" s="9"/>
    </row>
    <row r="221" spans="1:10">
      <c r="A221" s="82"/>
      <c r="B221" s="83"/>
      <c r="C221" s="83"/>
      <c r="D221" s="84"/>
      <c r="E221" s="84"/>
      <c r="F221" s="84"/>
      <c r="G221" s="84"/>
      <c r="H221" s="84"/>
      <c r="I221" s="7"/>
      <c r="J221" s="9"/>
    </row>
    <row r="222" spans="1:10">
      <c r="A222" s="16" t="s">
        <v>115</v>
      </c>
      <c r="B222" s="13">
        <v>0.02</v>
      </c>
      <c r="C222" s="16" t="s">
        <v>21</v>
      </c>
      <c r="D222" s="107">
        <v>60000</v>
      </c>
    </row>
    <row r="224" spans="1:10">
      <c r="I224" s="6">
        <v>10001000</v>
      </c>
    </row>
    <row r="226" spans="1:10">
      <c r="A226" s="5" t="str">
        <f>"F.Y." &amp;B226&amp;"  - " &amp;C226</f>
        <v>F.Y.2002  - 2003</v>
      </c>
      <c r="B226" s="11">
        <f>B213+1</f>
        <v>2002</v>
      </c>
      <c r="C226" s="11">
        <f>C213+1</f>
        <v>2003</v>
      </c>
      <c r="D226" s="142" t="s">
        <v>7</v>
      </c>
      <c r="E226" s="142"/>
      <c r="F226" s="142"/>
      <c r="G226" s="10"/>
      <c r="H226" s="10"/>
    </row>
    <row r="227" spans="1:10">
      <c r="A227" s="3" t="s">
        <v>6</v>
      </c>
      <c r="B227" s="3" t="s">
        <v>14</v>
      </c>
      <c r="C227" s="3"/>
      <c r="D227" s="4">
        <v>0.1</v>
      </c>
      <c r="E227" s="4">
        <v>0.2</v>
      </c>
      <c r="F227" s="4">
        <v>0.3</v>
      </c>
      <c r="G227" s="4"/>
      <c r="H227" s="4"/>
      <c r="I227" s="8" t="s">
        <v>5</v>
      </c>
      <c r="J227" s="8" t="s">
        <v>4</v>
      </c>
    </row>
    <row r="228" spans="1:10">
      <c r="A228" s="79" t="s">
        <v>3</v>
      </c>
      <c r="B228" s="80"/>
      <c r="C228" s="80"/>
      <c r="D228" s="94">
        <v>50000</v>
      </c>
      <c r="E228" s="94">
        <v>60000</v>
      </c>
      <c r="F228" s="94">
        <v>150000</v>
      </c>
      <c r="G228" s="81"/>
      <c r="H228" s="81"/>
      <c r="I228" s="7">
        <f>I224</f>
        <v>10001000</v>
      </c>
      <c r="J228" s="9">
        <f>IF(I228&gt;F228,(I228-F228)*$F$227+(F228-E228)*$E$227+MIN((E228-D228)*$D$227,D228),IF(I228&gt;E228,(I228-E228)*$E$227+MIN((E228-D228)*$D$227,D228),IF(I228&gt;D228,MIN((I228-D228)*$D$227,D228),0)))</f>
        <v>2974300</v>
      </c>
    </row>
    <row r="229" spans="1:10" ht="25.5">
      <c r="A229" s="79" t="s">
        <v>2</v>
      </c>
      <c r="B229" s="80"/>
      <c r="C229" s="80" t="s">
        <v>15</v>
      </c>
      <c r="D229" s="94">
        <v>50000</v>
      </c>
      <c r="E229" s="94">
        <v>60000</v>
      </c>
      <c r="F229" s="94">
        <v>150000</v>
      </c>
      <c r="G229" s="81"/>
      <c r="H229" s="81"/>
      <c r="I229" s="7">
        <f t="shared" ref="I229:I234" si="63">I228</f>
        <v>10001000</v>
      </c>
      <c r="J229" s="9">
        <f>IF(I229&gt;F229,(I229-F229)*$F$227+(F229-E229)*$E$227+MIN((E229-D229)*$D$227,D229),IF(I229&gt;E229,(I229-E229)*$E$227+MIN((E229-D229)*$D$227,D229),IF(I229&gt;D229,MIN((I229-D229)*$D$227,D229),0)))</f>
        <v>2974300</v>
      </c>
    </row>
    <row r="230" spans="1:10" ht="25.5">
      <c r="A230" s="79" t="s">
        <v>1</v>
      </c>
      <c r="B230" s="80"/>
      <c r="C230" s="80" t="s">
        <v>15</v>
      </c>
      <c r="D230" s="94">
        <v>50000</v>
      </c>
      <c r="E230" s="94">
        <v>60000</v>
      </c>
      <c r="F230" s="94">
        <v>150000</v>
      </c>
      <c r="G230" s="81"/>
      <c r="H230" s="81"/>
      <c r="I230" s="7">
        <f t="shared" si="63"/>
        <v>10001000</v>
      </c>
      <c r="J230" s="9">
        <f>IF(I230&gt;F230,(I230-F230)*$F$227+(F230-E230)*$E$227+MIN((E230-D230)*$D$227,D230),IF(I230&gt;E230,(I230-E230)*$E$227+MIN((E230-D230)*$D$227,D230),IF(I230&gt;D230,MIN((I230-D230)*$D$227,D230),0)))</f>
        <v>2974300</v>
      </c>
    </row>
    <row r="231" spans="1:10" ht="25.5">
      <c r="A231" s="79" t="s">
        <v>0</v>
      </c>
      <c r="B231" s="80"/>
      <c r="C231" s="80" t="s">
        <v>13</v>
      </c>
      <c r="D231" s="94">
        <v>50000</v>
      </c>
      <c r="E231" s="94">
        <v>60000</v>
      </c>
      <c r="F231" s="94">
        <v>150000</v>
      </c>
      <c r="G231" s="81"/>
      <c r="H231" s="81"/>
      <c r="I231" s="7">
        <f t="shared" si="63"/>
        <v>10001000</v>
      </c>
      <c r="J231" s="9">
        <f>IF(I231&gt;F231,(I231-F231)*$F$227+(F231-E231)*$E$227+MIN((E231-D231)*$D$227,D231),IF(I231&gt;E231,(I231-E231)*$E$227+MIN((E231-D231)*$D$227,D231),IF(I231&gt;D231,MIN((I231-D231)*$D$227,D231),0)))</f>
        <v>2974300</v>
      </c>
    </row>
    <row r="232" spans="1:10">
      <c r="A232" s="79"/>
      <c r="B232" s="80"/>
      <c r="C232" s="80"/>
      <c r="D232" s="81"/>
      <c r="E232" s="81"/>
      <c r="F232" s="81"/>
      <c r="G232" s="81"/>
      <c r="H232" s="81"/>
      <c r="I232" s="7"/>
      <c r="J232" s="9"/>
    </row>
    <row r="233" spans="1:10">
      <c r="A233" s="79"/>
      <c r="B233" s="80"/>
      <c r="C233" s="80"/>
      <c r="D233" s="81"/>
      <c r="E233" s="81"/>
      <c r="F233" s="81"/>
      <c r="G233" s="81"/>
      <c r="H233" s="81"/>
      <c r="I233" s="7"/>
      <c r="J233" s="9"/>
    </row>
    <row r="234" spans="1:10">
      <c r="A234" s="79"/>
      <c r="B234" s="80"/>
      <c r="C234" s="80"/>
      <c r="D234" s="81"/>
      <c r="E234" s="81"/>
      <c r="F234" s="81"/>
      <c r="G234" s="81"/>
      <c r="H234" s="81"/>
      <c r="I234" s="7"/>
      <c r="J234" s="9"/>
    </row>
    <row r="235" spans="1:10">
      <c r="A235" s="16" t="s">
        <v>115</v>
      </c>
      <c r="B235" s="13">
        <v>0.05</v>
      </c>
      <c r="C235" s="16" t="s">
        <v>21</v>
      </c>
      <c r="D235" s="107">
        <v>60000</v>
      </c>
    </row>
    <row r="237" spans="1:10">
      <c r="I237" s="6">
        <v>10001000</v>
      </c>
    </row>
    <row r="239" spans="1:10">
      <c r="A239" s="5" t="str">
        <f>"F.Y." &amp;B239&amp;"  - " &amp;C239</f>
        <v>F.Y.2003  - 2004</v>
      </c>
      <c r="B239" s="11">
        <f>B226+1</f>
        <v>2003</v>
      </c>
      <c r="C239" s="11">
        <f>C226+1</f>
        <v>2004</v>
      </c>
      <c r="D239" s="142" t="s">
        <v>7</v>
      </c>
      <c r="E239" s="142"/>
      <c r="F239" s="142"/>
      <c r="G239" s="10"/>
      <c r="H239" s="10"/>
    </row>
    <row r="240" spans="1:10">
      <c r="A240" s="3" t="s">
        <v>6</v>
      </c>
      <c r="B240" s="3" t="s">
        <v>14</v>
      </c>
      <c r="C240" s="3"/>
      <c r="D240" s="4">
        <v>0.1</v>
      </c>
      <c r="E240" s="4">
        <v>0.2</v>
      </c>
      <c r="F240" s="4">
        <v>0.3</v>
      </c>
      <c r="G240" s="4"/>
      <c r="H240" s="4"/>
      <c r="I240" s="8" t="s">
        <v>5</v>
      </c>
      <c r="J240" s="8" t="s">
        <v>4</v>
      </c>
    </row>
    <row r="241" spans="1:10">
      <c r="A241" s="45" t="s">
        <v>3</v>
      </c>
      <c r="B241" s="46"/>
      <c r="C241" s="46"/>
      <c r="D241" s="95">
        <v>50000</v>
      </c>
      <c r="E241" s="95">
        <v>60000</v>
      </c>
      <c r="F241" s="95">
        <v>150000</v>
      </c>
      <c r="G241" s="47"/>
      <c r="H241" s="47"/>
      <c r="I241" s="7">
        <f>I237</f>
        <v>10001000</v>
      </c>
      <c r="J241" s="9">
        <f>IF(I241&gt;F241,(I241-F241)*$F$240+(F241-E241)*$E$240+MIN((E241-D241)*$D$240,D241),IF(I241&gt;E241,(I241-E241)*$E$240+MIN((E241-D241)*$D$240,D241),IF(I241&gt;D241,MIN((I241-D241)*$D$240,D241),0)))</f>
        <v>2974300</v>
      </c>
    </row>
    <row r="242" spans="1:10" ht="25.5">
      <c r="A242" s="45" t="s">
        <v>2</v>
      </c>
      <c r="B242" s="46"/>
      <c r="C242" s="46" t="s">
        <v>15</v>
      </c>
      <c r="D242" s="95">
        <v>50000</v>
      </c>
      <c r="E242" s="95">
        <v>60000</v>
      </c>
      <c r="F242" s="95">
        <v>150000</v>
      </c>
      <c r="G242" s="47"/>
      <c r="H242" s="47"/>
      <c r="I242" s="7">
        <f t="shared" ref="I242:I247" si="64">I241</f>
        <v>10001000</v>
      </c>
      <c r="J242" s="9">
        <f>IF(I242&gt;F242,(I242-F242)*$F$240+(F242-E242)*$E$240+MIN((E242-D242)*$D$240,D242),IF(I242&gt;E242,(I242-E242)*$E$240+MIN((E242-D242)*$D$240,D242),IF(I242&gt;D242,MIN((I242-D242)*$D$240,D242),0)))</f>
        <v>2974300</v>
      </c>
    </row>
    <row r="243" spans="1:10" ht="25.5">
      <c r="A243" s="45" t="s">
        <v>1</v>
      </c>
      <c r="B243" s="46"/>
      <c r="C243" s="46" t="s">
        <v>15</v>
      </c>
      <c r="D243" s="95">
        <v>50000</v>
      </c>
      <c r="E243" s="95">
        <v>60000</v>
      </c>
      <c r="F243" s="95">
        <v>150000</v>
      </c>
      <c r="G243" s="47"/>
      <c r="H243" s="47"/>
      <c r="I243" s="7">
        <f t="shared" si="64"/>
        <v>10001000</v>
      </c>
      <c r="J243" s="9">
        <f>IF(I243&gt;F243,(I243-F243)*$F$240+(F243-E243)*$E$240+MIN((E243-D243)*$D$240,D243),IF(I243&gt;E243,(I243-E243)*$E$240+MIN((E243-D243)*$D$240,D243),IF(I243&gt;D243,MIN((I243-D243)*$D$240,D243),0)))</f>
        <v>2974300</v>
      </c>
    </row>
    <row r="244" spans="1:10" ht="25.5">
      <c r="A244" s="45" t="s">
        <v>0</v>
      </c>
      <c r="B244" s="46"/>
      <c r="C244" s="46" t="s">
        <v>13</v>
      </c>
      <c r="D244" s="95">
        <v>50000</v>
      </c>
      <c r="E244" s="95">
        <v>60000</v>
      </c>
      <c r="F244" s="95">
        <v>150000</v>
      </c>
      <c r="G244" s="47"/>
      <c r="H244" s="47"/>
      <c r="I244" s="7">
        <f t="shared" si="64"/>
        <v>10001000</v>
      </c>
      <c r="J244" s="9">
        <f>IF(I244&gt;F244,(I244-F244)*$F$240+(F244-E244)*$E$240+MIN((E244-D244)*$D$240,D244),IF(I244&gt;E244,(I244-E244)*$E$240+MIN((E244-D244)*$D$240,D244),IF(I244&gt;D244,MIN((I244-D244)*$D$240,D244),0)))</f>
        <v>2974300</v>
      </c>
    </row>
    <row r="245" spans="1:10">
      <c r="A245" s="45"/>
      <c r="B245" s="46"/>
      <c r="C245" s="46"/>
      <c r="D245" s="47"/>
      <c r="E245" s="47"/>
      <c r="F245" s="47"/>
      <c r="G245" s="47"/>
      <c r="H245" s="47"/>
      <c r="I245" s="7"/>
      <c r="J245" s="9"/>
    </row>
    <row r="246" spans="1:10">
      <c r="A246" s="45"/>
      <c r="B246" s="46"/>
      <c r="C246" s="46"/>
      <c r="D246" s="47"/>
      <c r="E246" s="47"/>
      <c r="F246" s="47"/>
      <c r="G246" s="47"/>
      <c r="H246" s="47"/>
      <c r="I246" s="7"/>
      <c r="J246" s="9"/>
    </row>
    <row r="247" spans="1:10">
      <c r="A247" s="45"/>
      <c r="B247" s="46"/>
      <c r="C247" s="46"/>
      <c r="D247" s="47"/>
      <c r="E247" s="47"/>
      <c r="F247" s="47"/>
      <c r="G247" s="47"/>
      <c r="H247" s="47"/>
      <c r="I247" s="7"/>
      <c r="J247" s="9"/>
    </row>
    <row r="248" spans="1:10">
      <c r="A248" s="16" t="s">
        <v>115</v>
      </c>
      <c r="B248" s="108">
        <v>0.1</v>
      </c>
      <c r="C248" s="16" t="s">
        <v>21</v>
      </c>
      <c r="D248" s="107">
        <v>850000</v>
      </c>
    </row>
    <row r="250" spans="1:10">
      <c r="I250" s="6">
        <v>10001000</v>
      </c>
    </row>
    <row r="252" spans="1:10">
      <c r="A252" s="5" t="str">
        <f>"F.Y." &amp;B252&amp;"  - " &amp;C252</f>
        <v>F.Y.2004  - 2005</v>
      </c>
      <c r="B252" s="11">
        <f>B239+1</f>
        <v>2004</v>
      </c>
      <c r="C252" s="11">
        <f>C239+1</f>
        <v>2005</v>
      </c>
      <c r="D252" s="142" t="s">
        <v>7</v>
      </c>
      <c r="E252" s="142"/>
      <c r="F252" s="142"/>
      <c r="G252" s="10"/>
      <c r="H252" s="10"/>
    </row>
    <row r="253" spans="1:10">
      <c r="A253" s="3" t="s">
        <v>6</v>
      </c>
      <c r="B253" s="3" t="s">
        <v>14</v>
      </c>
      <c r="C253" s="3"/>
      <c r="D253" s="4">
        <v>0.1</v>
      </c>
      <c r="E253" s="4">
        <v>0.2</v>
      </c>
      <c r="F253" s="4">
        <v>0.3</v>
      </c>
      <c r="G253" s="4"/>
      <c r="H253" s="4"/>
      <c r="I253" s="8" t="s">
        <v>5</v>
      </c>
      <c r="J253" s="8" t="s">
        <v>4</v>
      </c>
    </row>
    <row r="254" spans="1:10">
      <c r="A254" s="45" t="s">
        <v>3</v>
      </c>
      <c r="B254" s="46"/>
      <c r="C254" s="46"/>
      <c r="D254" s="95">
        <v>50000</v>
      </c>
      <c r="E254" s="95">
        <v>60000</v>
      </c>
      <c r="F254" s="95">
        <v>150000</v>
      </c>
      <c r="G254" s="47"/>
      <c r="H254" s="47"/>
      <c r="I254" s="7">
        <f>I250</f>
        <v>10001000</v>
      </c>
      <c r="J254" s="9">
        <f>IF(I254&gt;F254,(I254-F254)*$F$253+(F254-E254)*$E$253+MIN((E254-D254)*$D$253,D254),IF(I254&gt;E254,(I254-E254)*$E$253+MIN((E254-D254)*$D$253,D254),IF(I254&gt;D254,MIN((I254-D254)*$D$253,D254),0)))</f>
        <v>2974300</v>
      </c>
    </row>
    <row r="255" spans="1:10" ht="25.5">
      <c r="A255" s="45" t="s">
        <v>2</v>
      </c>
      <c r="B255" s="46"/>
      <c r="C255" s="46" t="s">
        <v>15</v>
      </c>
      <c r="D255" s="95">
        <v>50000</v>
      </c>
      <c r="E255" s="95">
        <v>60000</v>
      </c>
      <c r="F255" s="95">
        <v>150000</v>
      </c>
      <c r="G255" s="47"/>
      <c r="H255" s="47"/>
      <c r="I255" s="7">
        <f t="shared" ref="I255:I260" si="65">I254</f>
        <v>10001000</v>
      </c>
      <c r="J255" s="9">
        <f>IF(I255&gt;F255,(I255-F255)*$F$253+(F255-E255)*$E$253+MIN((E255-D255)*$D$253,D255),IF(I255&gt;E255,(I255-E255)*$E$253+MIN((E255-D255)*$D$253,D255),IF(I255&gt;D255,MIN((I255-D255)*$D$253,D255),0)))</f>
        <v>2974300</v>
      </c>
    </row>
    <row r="256" spans="1:10" ht="25.5">
      <c r="A256" s="45" t="s">
        <v>1</v>
      </c>
      <c r="B256" s="46"/>
      <c r="C256" s="46" t="s">
        <v>15</v>
      </c>
      <c r="D256" s="95">
        <v>50000</v>
      </c>
      <c r="E256" s="95">
        <v>60000</v>
      </c>
      <c r="F256" s="95">
        <v>150000</v>
      </c>
      <c r="G256" s="47"/>
      <c r="H256" s="47"/>
      <c r="I256" s="7">
        <f t="shared" si="65"/>
        <v>10001000</v>
      </c>
      <c r="J256" s="9">
        <f>IF(I256&gt;F256,(I256-F256)*$F$253+(F256-E256)*$E$253+MIN((E256-D256)*$D$253,D256),IF(I256&gt;E256,(I256-E256)*$E$253+MIN((E256-D256)*$D$253,D256),IF(I256&gt;D256,MIN((I256-D256)*$D$253,D256),0)))</f>
        <v>2974300</v>
      </c>
    </row>
    <row r="257" spans="1:10" ht="25.5">
      <c r="A257" s="45" t="s">
        <v>0</v>
      </c>
      <c r="B257" s="46"/>
      <c r="C257" s="46" t="s">
        <v>13</v>
      </c>
      <c r="D257" s="95">
        <v>50000</v>
      </c>
      <c r="E257" s="95">
        <v>60000</v>
      </c>
      <c r="F257" s="95">
        <v>150000</v>
      </c>
      <c r="G257" s="47"/>
      <c r="H257" s="47"/>
      <c r="I257" s="7">
        <f t="shared" si="65"/>
        <v>10001000</v>
      </c>
      <c r="J257" s="9">
        <f>IF(I257&gt;F257,(I257-F257)*$F$253+(F257-E257)*$E$253+MIN((E257-D257)*$D$253,D257),IF(I257&gt;E257,(I257-E257)*$E$253+MIN((E257-D257)*$D$253,D257),IF(I257&gt;D257,MIN((I257-D257)*$D$253,D257),0)))</f>
        <v>2974300</v>
      </c>
    </row>
    <row r="258" spans="1:10">
      <c r="A258" s="45"/>
      <c r="B258" s="46"/>
      <c r="C258" s="46"/>
      <c r="D258" s="47"/>
      <c r="E258" s="47"/>
      <c r="F258" s="47"/>
      <c r="G258" s="47"/>
      <c r="H258" s="47"/>
      <c r="I258" s="7"/>
      <c r="J258" s="9"/>
    </row>
    <row r="259" spans="1:10">
      <c r="A259" s="45"/>
      <c r="B259" s="46"/>
      <c r="C259" s="46"/>
      <c r="D259" s="47"/>
      <c r="E259" s="47"/>
      <c r="F259" s="47"/>
      <c r="G259" s="47"/>
      <c r="H259" s="47"/>
      <c r="I259" s="7"/>
      <c r="J259" s="9"/>
    </row>
    <row r="260" spans="1:10">
      <c r="A260" s="45"/>
      <c r="B260" s="46"/>
      <c r="C260" s="46"/>
      <c r="D260" s="47"/>
      <c r="E260" s="47"/>
      <c r="F260" s="47"/>
      <c r="G260" s="47"/>
      <c r="H260" s="47"/>
      <c r="I260" s="7"/>
      <c r="J260" s="9"/>
    </row>
    <row r="261" spans="1:10">
      <c r="A261" s="16" t="s">
        <v>115</v>
      </c>
      <c r="B261" s="108">
        <v>0.1</v>
      </c>
      <c r="C261" s="16" t="s">
        <v>21</v>
      </c>
      <c r="D261" s="107">
        <v>850000</v>
      </c>
    </row>
    <row r="263" spans="1:10">
      <c r="I263" s="6">
        <v>255000</v>
      </c>
    </row>
    <row r="265" spans="1:10">
      <c r="A265" s="5" t="str">
        <f>"F.Y." &amp;B265&amp;"  - " &amp;C265</f>
        <v>F.Y.2005  - 2006</v>
      </c>
      <c r="B265" s="11">
        <f>B252+1</f>
        <v>2005</v>
      </c>
      <c r="C265" s="11">
        <f>C252+1</f>
        <v>2006</v>
      </c>
      <c r="D265" s="142" t="s">
        <v>7</v>
      </c>
      <c r="E265" s="142"/>
      <c r="F265" s="142"/>
      <c r="G265" s="10"/>
      <c r="H265" s="10"/>
    </row>
    <row r="266" spans="1:10">
      <c r="A266" s="3" t="s">
        <v>6</v>
      </c>
      <c r="B266" s="3" t="s">
        <v>14</v>
      </c>
      <c r="C266" s="3"/>
      <c r="D266" s="4">
        <v>0.1</v>
      </c>
      <c r="E266" s="4">
        <v>0.2</v>
      </c>
      <c r="F266" s="4">
        <v>0.3</v>
      </c>
      <c r="G266" s="4"/>
      <c r="H266" s="4"/>
      <c r="I266" s="8" t="s">
        <v>5</v>
      </c>
      <c r="J266" s="8" t="s">
        <v>4</v>
      </c>
    </row>
    <row r="267" spans="1:10">
      <c r="A267" s="96" t="s">
        <v>3</v>
      </c>
      <c r="B267" s="97" t="s">
        <v>16</v>
      </c>
      <c r="C267" s="97"/>
      <c r="D267" s="98">
        <v>100000</v>
      </c>
      <c r="E267" s="98">
        <v>150000</v>
      </c>
      <c r="F267" s="98">
        <v>250000</v>
      </c>
      <c r="G267" s="99"/>
      <c r="H267" s="99"/>
      <c r="I267" s="7">
        <f>I263</f>
        <v>255000</v>
      </c>
      <c r="J267" s="9">
        <f>IF(I267&gt;F267,(I267-F267)*$F$266+(F267-E267)*$E$266+MIN((E267-D267)*$D$266,D267),IF(I267&gt;E267,(I267-E267)*$E$266+MIN((E267-D267)*$D$266,D267),IF(I267&gt;D267,MIN((I267-D267)*$D$266,D267),0)))</f>
        <v>26500</v>
      </c>
    </row>
    <row r="268" spans="1:10" ht="25.5">
      <c r="A268" s="96" t="s">
        <v>2</v>
      </c>
      <c r="B268" s="97" t="s">
        <v>16</v>
      </c>
      <c r="C268" s="97" t="s">
        <v>15</v>
      </c>
      <c r="D268" s="98">
        <v>135000</v>
      </c>
      <c r="E268" s="98">
        <v>150000</v>
      </c>
      <c r="F268" s="98">
        <v>250000</v>
      </c>
      <c r="G268" s="99"/>
      <c r="H268" s="99"/>
      <c r="I268" s="7">
        <f t="shared" ref="I268:I273" si="66">I267</f>
        <v>255000</v>
      </c>
      <c r="J268" s="9">
        <f>IF(I268&gt;F268,(I268-F268)*$F$266+(F268-E268)*$E$266+MIN((E268-D268)*$D$266,D268),IF(I268&gt;E268,(I268-E268)*$E$266+MIN((E268-D268)*$D$266,D268),IF(I268&gt;D268,MIN((I268-D268)*$D$266,D268),0)))</f>
        <v>23000</v>
      </c>
    </row>
    <row r="269" spans="1:10" ht="25.5">
      <c r="A269" s="96" t="s">
        <v>1</v>
      </c>
      <c r="B269" s="97" t="s">
        <v>17</v>
      </c>
      <c r="C269" s="97" t="s">
        <v>15</v>
      </c>
      <c r="D269" s="100"/>
      <c r="E269" s="98">
        <v>185000</v>
      </c>
      <c r="F269" s="98">
        <v>250000</v>
      </c>
      <c r="G269" s="99"/>
      <c r="H269" s="99"/>
      <c r="I269" s="7">
        <f t="shared" si="66"/>
        <v>255000</v>
      </c>
      <c r="J269" s="9">
        <f>IF(I269&gt;F269,(I269-F269)*$F$266+(F269-E269)*$E$266+MIN((E269-D269)*$D$266,D269),IF(I269&gt;E269,(I269-E269)*$E$266+MIN((E269-D269)*$D$266,D269),IF(I269&gt;D269,MIN((I269-D269)*$D$266,D269),0)))</f>
        <v>33000</v>
      </c>
    </row>
    <row r="270" spans="1:10" ht="25.5">
      <c r="A270" s="96" t="s">
        <v>0</v>
      </c>
      <c r="B270" s="97" t="s">
        <v>17</v>
      </c>
      <c r="C270" s="97" t="s">
        <v>13</v>
      </c>
      <c r="D270" s="100">
        <v>50000</v>
      </c>
      <c r="E270" s="100">
        <v>185000</v>
      </c>
      <c r="F270" s="100">
        <v>250000</v>
      </c>
      <c r="G270" s="99"/>
      <c r="H270" s="99"/>
      <c r="I270" s="7">
        <f t="shared" si="66"/>
        <v>255000</v>
      </c>
      <c r="J270" s="9">
        <f>IF(I270&gt;F270,(I270-F270)*$F$266+(F270-E270)*$E$266+MIN((E270-D270)*$D$266,D270),IF(I270&gt;E270,(I270-E270)*$E$266+MIN((E270-D270)*$D$266,D270),IF(I270&gt;D270,MIN((I270-D270)*$D$266,D270),0)))</f>
        <v>28000</v>
      </c>
    </row>
    <row r="271" spans="1:10">
      <c r="A271" s="96"/>
      <c r="B271" s="97"/>
      <c r="C271" s="97"/>
      <c r="D271" s="99"/>
      <c r="E271" s="99"/>
      <c r="F271" s="99"/>
      <c r="G271" s="99"/>
      <c r="H271" s="99"/>
      <c r="I271" s="7"/>
      <c r="J271" s="9"/>
    </row>
    <row r="272" spans="1:10">
      <c r="A272" s="96"/>
      <c r="B272" s="97"/>
      <c r="C272" s="97"/>
      <c r="D272" s="99"/>
      <c r="E272" s="99"/>
      <c r="F272" s="99"/>
      <c r="G272" s="99"/>
      <c r="H272" s="99"/>
      <c r="I272" s="7"/>
      <c r="J272" s="9"/>
    </row>
    <row r="273" spans="1:10">
      <c r="A273" s="96"/>
      <c r="B273" s="97"/>
      <c r="C273" s="97"/>
      <c r="D273" s="99"/>
      <c r="E273" s="99"/>
      <c r="F273" s="99"/>
      <c r="G273" s="99"/>
      <c r="H273" s="99"/>
      <c r="I273" s="7"/>
      <c r="J273" s="9"/>
    </row>
    <row r="274" spans="1:10">
      <c r="A274" s="16" t="s">
        <v>115</v>
      </c>
      <c r="B274" s="108">
        <v>0.1</v>
      </c>
      <c r="C274" s="16" t="s">
        <v>21</v>
      </c>
      <c r="D274" s="107">
        <v>1000000</v>
      </c>
    </row>
    <row r="276" spans="1:10">
      <c r="I276" s="6">
        <v>575000</v>
      </c>
    </row>
    <row r="278" spans="1:10">
      <c r="A278" s="5" t="str">
        <f>"F.Y." &amp;B278&amp;"  - " &amp;C278</f>
        <v>F.Y.2006  - 2007</v>
      </c>
      <c r="B278" s="11">
        <f>B265+1</f>
        <v>2006</v>
      </c>
      <c r="C278" s="11">
        <f>C265+1</f>
        <v>2007</v>
      </c>
      <c r="D278" s="142" t="s">
        <v>7</v>
      </c>
      <c r="E278" s="142"/>
      <c r="F278" s="142"/>
      <c r="G278" s="10"/>
      <c r="H278" s="10"/>
    </row>
    <row r="279" spans="1:10">
      <c r="A279" s="3" t="s">
        <v>6</v>
      </c>
      <c r="B279" s="3" t="s">
        <v>14</v>
      </c>
      <c r="C279" s="3"/>
      <c r="D279" s="4">
        <v>0.1</v>
      </c>
      <c r="E279" s="4">
        <v>0.2</v>
      </c>
      <c r="F279" s="4">
        <v>0.3</v>
      </c>
      <c r="G279" s="4"/>
      <c r="H279" s="4"/>
      <c r="I279" s="8" t="s">
        <v>5</v>
      </c>
      <c r="J279" s="8" t="s">
        <v>4</v>
      </c>
    </row>
    <row r="280" spans="1:10">
      <c r="A280" s="96" t="s">
        <v>3</v>
      </c>
      <c r="B280" s="97" t="s">
        <v>16</v>
      </c>
      <c r="C280" s="97"/>
      <c r="D280" s="100">
        <v>100000</v>
      </c>
      <c r="E280" s="100">
        <v>150000</v>
      </c>
      <c r="F280" s="100">
        <v>250000</v>
      </c>
      <c r="G280" s="99"/>
      <c r="H280" s="99"/>
      <c r="I280" s="7">
        <f>I276</f>
        <v>575000</v>
      </c>
      <c r="J280" s="9">
        <f>IF(I280&gt;F280,(I280-F280)*$F$279+(F280-E280)*$E$279+MIN((E280-D280)*$D$279,D280),IF(I280&gt;E280,(I280-E280)*$E$279+MIN((E280-D280)*$D$279,D280),IF(I280&gt;D280,MIN((I280-D280)*$D$279,D280),0)))</f>
        <v>122500</v>
      </c>
    </row>
    <row r="281" spans="1:10" ht="25.5">
      <c r="A281" s="96" t="s">
        <v>2</v>
      </c>
      <c r="B281" s="97" t="s">
        <v>16</v>
      </c>
      <c r="C281" s="97" t="s">
        <v>15</v>
      </c>
      <c r="D281" s="100">
        <v>135000</v>
      </c>
      <c r="E281" s="100">
        <v>150000</v>
      </c>
      <c r="F281" s="100">
        <v>250000</v>
      </c>
      <c r="G281" s="99"/>
      <c r="H281" s="99"/>
      <c r="I281" s="7">
        <f t="shared" ref="I281:I286" si="67">I280</f>
        <v>575000</v>
      </c>
      <c r="J281" s="9">
        <f>IF(I281&gt;F281,(I281-F281)*$F$279+(F281-E281)*$E$279+MIN((E281-D281)*$D$279,D281),IF(I281&gt;E281,(I281-E281)*$E$279+MIN((E281-D281)*$D$279,D281),IF(I281&gt;D281,MIN((I281-D281)*$D$279,D281),0)))</f>
        <v>119000</v>
      </c>
    </row>
    <row r="282" spans="1:10" ht="25.5">
      <c r="A282" s="96" t="s">
        <v>1</v>
      </c>
      <c r="B282" s="97" t="s">
        <v>17</v>
      </c>
      <c r="C282" s="97" t="s">
        <v>15</v>
      </c>
      <c r="D282" s="100"/>
      <c r="E282" s="100">
        <v>185000</v>
      </c>
      <c r="F282" s="100">
        <v>250000</v>
      </c>
      <c r="G282" s="99"/>
      <c r="H282" s="99"/>
      <c r="I282" s="7">
        <f t="shared" si="67"/>
        <v>575000</v>
      </c>
      <c r="J282" s="9">
        <f>IF(I282&gt;F282,(I282-F282)*$F$279+(F282-E282)*$E$279+MIN((E282-D282)*$D$279,D282),IF(I282&gt;E282,(I282-E282)*$E$279+MIN((E282-D282)*$D$279,D282),IF(I282&gt;D282,MIN((I282-D282)*$D$279,D282),0)))</f>
        <v>129000</v>
      </c>
    </row>
    <row r="283" spans="1:10" ht="25.5">
      <c r="A283" s="96" t="s">
        <v>0</v>
      </c>
      <c r="B283" s="97" t="s">
        <v>17</v>
      </c>
      <c r="C283" s="97" t="s">
        <v>13</v>
      </c>
      <c r="D283" s="100"/>
      <c r="E283" s="100">
        <v>185000</v>
      </c>
      <c r="F283" s="100">
        <v>250000</v>
      </c>
      <c r="G283" s="99"/>
      <c r="H283" s="99"/>
      <c r="I283" s="7">
        <f t="shared" si="67"/>
        <v>575000</v>
      </c>
      <c r="J283" s="9">
        <f>IF(I283&gt;F283,(I283-F283)*$F$279+(F283-E283)*$E$279+MIN((E283-D283)*$D$279,D283),IF(I283&gt;E283,(I283-E283)*$E$279+MIN((E283-D283)*$D$279,D283),IF(I283&gt;D283,MIN((I283-D283)*$D$279,D283),0)))</f>
        <v>129000</v>
      </c>
    </row>
    <row r="284" spans="1:10">
      <c r="A284" s="96"/>
      <c r="B284" s="97"/>
      <c r="C284" s="97"/>
      <c r="D284" s="99"/>
      <c r="E284" s="99"/>
      <c r="F284" s="99"/>
      <c r="G284" s="99"/>
      <c r="H284" s="99"/>
      <c r="I284" s="7"/>
      <c r="J284" s="9"/>
    </row>
    <row r="285" spans="1:10">
      <c r="A285" s="96"/>
      <c r="B285" s="97"/>
      <c r="C285" s="97"/>
      <c r="D285" s="99"/>
      <c r="E285" s="99"/>
      <c r="F285" s="99"/>
      <c r="G285" s="99"/>
      <c r="H285" s="99"/>
      <c r="I285" s="7"/>
      <c r="J285" s="9"/>
    </row>
    <row r="286" spans="1:10">
      <c r="A286" s="96"/>
      <c r="B286" s="97"/>
      <c r="C286" s="97"/>
      <c r="D286" s="99"/>
      <c r="E286" s="99"/>
      <c r="F286" s="99"/>
      <c r="G286" s="99"/>
      <c r="H286" s="99"/>
      <c r="I286" s="7"/>
      <c r="J286" s="9"/>
    </row>
    <row r="287" spans="1:10">
      <c r="A287" s="16" t="s">
        <v>115</v>
      </c>
      <c r="B287" s="108">
        <v>0.1</v>
      </c>
      <c r="C287" s="16" t="s">
        <v>21</v>
      </c>
      <c r="D287" s="107">
        <v>1000000</v>
      </c>
    </row>
    <row r="289" spans="1:10">
      <c r="I289" s="6">
        <v>10001000</v>
      </c>
    </row>
    <row r="291" spans="1:10">
      <c r="A291" s="5" t="str">
        <f>"F.Y." &amp;B291&amp;"  - " &amp;C291</f>
        <v>F.Y.2007  - 2008</v>
      </c>
      <c r="B291" s="11">
        <f>B278+1</f>
        <v>2007</v>
      </c>
      <c r="C291" s="11">
        <f>C278+1</f>
        <v>2008</v>
      </c>
      <c r="D291" s="142" t="s">
        <v>7</v>
      </c>
      <c r="E291" s="142"/>
      <c r="F291" s="142"/>
      <c r="G291" s="10"/>
      <c r="H291" s="10"/>
    </row>
    <row r="292" spans="1:10">
      <c r="A292" s="3" t="s">
        <v>6</v>
      </c>
      <c r="B292" s="3" t="s">
        <v>14</v>
      </c>
      <c r="C292" s="3"/>
      <c r="D292" s="4">
        <v>0.1</v>
      </c>
      <c r="E292" s="4">
        <v>0.2</v>
      </c>
      <c r="F292" s="4">
        <v>0.3</v>
      </c>
      <c r="G292" s="4"/>
      <c r="H292" s="4"/>
      <c r="I292" s="8" t="s">
        <v>5</v>
      </c>
      <c r="J292" s="8" t="s">
        <v>4</v>
      </c>
    </row>
    <row r="293" spans="1:10">
      <c r="A293" s="56" t="s">
        <v>3</v>
      </c>
      <c r="B293" s="57" t="s">
        <v>16</v>
      </c>
      <c r="C293" s="57"/>
      <c r="D293" s="58">
        <v>110000</v>
      </c>
      <c r="E293" s="102">
        <v>150000</v>
      </c>
      <c r="F293" s="102">
        <v>250000</v>
      </c>
      <c r="G293" s="59"/>
      <c r="H293" s="59"/>
      <c r="I293" s="7">
        <f>I289</f>
        <v>10001000</v>
      </c>
      <c r="J293" s="9">
        <f>IF(I293&gt;F293,(I293-F293)*$F$292+(F293-E293)*$E$292+MIN((E293-D293)*$D$292,D293),IF(I293&gt;E293,(I293-E293)*$E$292+MIN((E293-D293)*$D$292,D293),IF(I293&gt;D293,MIN((I293-D293)*$D$292,D293),0)))</f>
        <v>2949300</v>
      </c>
    </row>
    <row r="294" spans="1:10" ht="25.5">
      <c r="A294" s="56" t="s">
        <v>2</v>
      </c>
      <c r="B294" s="57" t="s">
        <v>16</v>
      </c>
      <c r="C294" s="57" t="s">
        <v>15</v>
      </c>
      <c r="D294" s="58">
        <v>145000</v>
      </c>
      <c r="E294" s="102">
        <v>150000</v>
      </c>
      <c r="F294" s="102">
        <v>250000</v>
      </c>
      <c r="G294" s="59"/>
      <c r="H294" s="59"/>
      <c r="I294" s="7">
        <f t="shared" ref="I294:I299" si="68">I293</f>
        <v>10001000</v>
      </c>
      <c r="J294" s="9">
        <f>IF(I294&gt;F294,(I294-F294)*$F$292+(F294-E294)*$E$292+MIN((E294-D294)*$D$292,D294),IF(I294&gt;E294,(I294-E294)*$E$292+MIN((E294-D294)*$D$292,D294),IF(I294&gt;D294,MIN((I294-D294)*$D$292,D294),0)))</f>
        <v>2945800</v>
      </c>
    </row>
    <row r="295" spans="1:10" ht="25.5">
      <c r="A295" s="56" t="s">
        <v>1</v>
      </c>
      <c r="B295" s="57" t="s">
        <v>17</v>
      </c>
      <c r="C295" s="57" t="s">
        <v>15</v>
      </c>
      <c r="D295" s="102"/>
      <c r="E295" s="102">
        <v>195000</v>
      </c>
      <c r="F295" s="102">
        <v>250000</v>
      </c>
      <c r="G295" s="59"/>
      <c r="H295" s="59"/>
      <c r="I295" s="7">
        <f t="shared" si="68"/>
        <v>10001000</v>
      </c>
      <c r="J295" s="9">
        <f>IF(I295&gt;F295,(I295-F295)*$F$292+(F295-E295)*$E$292+MIN((E295-D295)*$D$292,D295),IF(I295&gt;E295,(I295-E295)*$E$292+MIN((E295-D295)*$D$292,D295),IF(I295&gt;D295,MIN((I295-D295)*$D$292,D295),0)))</f>
        <v>2955800</v>
      </c>
    </row>
    <row r="296" spans="1:10" ht="25.5">
      <c r="A296" s="56" t="s">
        <v>0</v>
      </c>
      <c r="B296" s="57" t="s">
        <v>17</v>
      </c>
      <c r="C296" s="57" t="s">
        <v>13</v>
      </c>
      <c r="D296" s="102"/>
      <c r="E296" s="102">
        <v>195000</v>
      </c>
      <c r="F296" s="102">
        <v>250000</v>
      </c>
      <c r="G296" s="59"/>
      <c r="H296" s="59"/>
      <c r="I296" s="7">
        <f t="shared" si="68"/>
        <v>10001000</v>
      </c>
      <c r="J296" s="9">
        <f>IF(I296&gt;F296,(I296-F296)*$F$292+(F296-E296)*$E$292+MIN((E296-D296)*$D$292,D296),IF(I296&gt;E296,(I296-E296)*$E$292+MIN((E296-D296)*$D$292,D296),IF(I296&gt;D296,MIN((I296-D296)*$D$292,D296),0)))</f>
        <v>2955800</v>
      </c>
    </row>
    <row r="297" spans="1:10">
      <c r="A297" s="56"/>
      <c r="B297" s="57"/>
      <c r="C297" s="57"/>
      <c r="D297" s="59"/>
      <c r="E297" s="59"/>
      <c r="F297" s="59"/>
      <c r="G297" s="59"/>
      <c r="H297" s="59"/>
      <c r="I297" s="7"/>
      <c r="J297" s="9"/>
    </row>
    <row r="298" spans="1:10">
      <c r="A298" s="56"/>
      <c r="B298" s="57"/>
      <c r="C298" s="57"/>
      <c r="D298" s="59"/>
      <c r="E298" s="59"/>
      <c r="F298" s="59"/>
      <c r="G298" s="59"/>
      <c r="H298" s="59"/>
      <c r="I298" s="7"/>
      <c r="J298" s="9"/>
    </row>
    <row r="299" spans="1:10">
      <c r="A299" s="56"/>
      <c r="B299" s="57"/>
      <c r="C299" s="57"/>
      <c r="D299" s="59"/>
      <c r="E299" s="59"/>
      <c r="F299" s="59"/>
      <c r="G299" s="59"/>
      <c r="H299" s="59"/>
      <c r="I299" s="7"/>
      <c r="J299" s="9"/>
    </row>
    <row r="300" spans="1:10">
      <c r="A300" s="16" t="s">
        <v>115</v>
      </c>
      <c r="B300" s="13">
        <v>0.1</v>
      </c>
      <c r="C300" s="16" t="s">
        <v>21</v>
      </c>
      <c r="D300" s="107">
        <v>1000000</v>
      </c>
    </row>
    <row r="302" spans="1:10">
      <c r="I302" s="6">
        <v>10001000</v>
      </c>
    </row>
    <row r="304" spans="1:10">
      <c r="A304" s="5" t="str">
        <f>"F.Y." &amp;B304&amp;"  - " &amp;C304</f>
        <v>F.Y.2008  - 2009</v>
      </c>
      <c r="B304" s="11">
        <f>B291+1</f>
        <v>2008</v>
      </c>
      <c r="C304" s="11">
        <f>C291+1</f>
        <v>2009</v>
      </c>
      <c r="D304" s="142" t="s">
        <v>7</v>
      </c>
      <c r="E304" s="142"/>
      <c r="F304" s="142"/>
      <c r="G304" s="10"/>
      <c r="H304" s="10"/>
    </row>
    <row r="305" spans="1:10">
      <c r="A305" s="3" t="s">
        <v>6</v>
      </c>
      <c r="B305" s="3" t="s">
        <v>14</v>
      </c>
      <c r="C305" s="3"/>
      <c r="D305" s="4">
        <v>0.1</v>
      </c>
      <c r="E305" s="4">
        <v>0.2</v>
      </c>
      <c r="F305" s="4">
        <v>0.3</v>
      </c>
      <c r="G305" s="4"/>
      <c r="H305" s="4"/>
      <c r="I305" s="8" t="s">
        <v>5</v>
      </c>
      <c r="J305" s="8" t="s">
        <v>4</v>
      </c>
    </row>
    <row r="306" spans="1:10">
      <c r="A306" s="31" t="s">
        <v>3</v>
      </c>
      <c r="B306" s="32" t="s">
        <v>16</v>
      </c>
      <c r="C306" s="32"/>
      <c r="D306" s="68">
        <v>150000</v>
      </c>
      <c r="E306" s="68">
        <v>300000</v>
      </c>
      <c r="F306" s="68">
        <v>500000</v>
      </c>
      <c r="G306" s="33"/>
      <c r="H306" s="33"/>
      <c r="I306" s="7">
        <f>I302</f>
        <v>10001000</v>
      </c>
      <c r="J306" s="9">
        <f>IF(I306&gt;F306,(I306-F306)*$F$305+(F306-E306)*$E$305+MIN((E306-D306)*$D$305,D306),IF(I306&gt;E306,(I306-E306)*$E$305+MIN((E306-D306)*$D$305,D306),IF(I306&gt;D306,MIN((I306-D306)*$D$305,D306),0)))</f>
        <v>2905300</v>
      </c>
    </row>
    <row r="307" spans="1:10" ht="25.5">
      <c r="A307" s="31" t="s">
        <v>2</v>
      </c>
      <c r="B307" s="32" t="s">
        <v>16</v>
      </c>
      <c r="C307" s="32" t="s">
        <v>15</v>
      </c>
      <c r="D307" s="68">
        <v>180000</v>
      </c>
      <c r="E307" s="68">
        <v>300000</v>
      </c>
      <c r="F307" s="68">
        <v>500000</v>
      </c>
      <c r="G307" s="33"/>
      <c r="H307" s="33"/>
      <c r="I307" s="7">
        <f t="shared" ref="I307:I312" si="69">I306</f>
        <v>10001000</v>
      </c>
      <c r="J307" s="9">
        <f>IF(I307&gt;F307,(I307-F307)*$F$305+(F307-E307)*$E$305+MIN((E307-D307)*$D$305,D307),IF(I307&gt;E307,(I307-E307)*$E$305+MIN((E307-D307)*$D$305,D307),IF(I307&gt;D307,MIN((I307-D307)*$D$305,D307),0)))</f>
        <v>2902300</v>
      </c>
    </row>
    <row r="308" spans="1:10" ht="25.5">
      <c r="A308" s="31" t="s">
        <v>1</v>
      </c>
      <c r="B308" s="32" t="s">
        <v>17</v>
      </c>
      <c r="C308" s="32" t="s">
        <v>15</v>
      </c>
      <c r="D308" s="68">
        <v>225000</v>
      </c>
      <c r="E308" s="68">
        <v>300000</v>
      </c>
      <c r="F308" s="68">
        <v>500000</v>
      </c>
      <c r="G308" s="33"/>
      <c r="H308" s="33"/>
      <c r="I308" s="7">
        <f t="shared" si="69"/>
        <v>10001000</v>
      </c>
      <c r="J308" s="9">
        <f>IF(I308&gt;F308,(I308-F308)*$F$305+(F308-E308)*$E$305+MIN((E308-D308)*$D$305,D308),IF(I308&gt;E308,(I308-E308)*$E$305+MIN((E308-D308)*$D$305,D308),IF(I308&gt;D308,MIN((I308-D308)*$D$305,D308),0)))</f>
        <v>2897800</v>
      </c>
    </row>
    <row r="309" spans="1:10" ht="25.5">
      <c r="A309" s="31" t="s">
        <v>0</v>
      </c>
      <c r="B309" s="32" t="s">
        <v>17</v>
      </c>
      <c r="C309" s="32" t="s">
        <v>13</v>
      </c>
      <c r="D309" s="105"/>
      <c r="E309" s="105">
        <v>300000</v>
      </c>
      <c r="F309" s="105">
        <v>500000</v>
      </c>
      <c r="G309" s="33"/>
      <c r="H309" s="33"/>
      <c r="I309" s="7">
        <f t="shared" si="69"/>
        <v>10001000</v>
      </c>
      <c r="J309" s="9">
        <f>IF(I309&gt;F309,(I309-F309)*$F$305+(F309-E309)*$E$305+MIN((E309-D309)*$D$305,D309),IF(I309&gt;E309,(I309-E309)*$E$305+MIN((E309-D309)*$D$305,D309),IF(I309&gt;D309,MIN((I309-D309)*$D$305,D309),0)))</f>
        <v>2920300</v>
      </c>
    </row>
    <row r="310" spans="1:10">
      <c r="A310" s="31"/>
      <c r="B310" s="32"/>
      <c r="C310" s="32"/>
      <c r="D310" s="33"/>
      <c r="E310" s="33"/>
      <c r="F310" s="33"/>
      <c r="G310" s="33"/>
      <c r="H310" s="33"/>
      <c r="I310" s="7"/>
      <c r="J310" s="9"/>
    </row>
    <row r="311" spans="1:10">
      <c r="A311" s="31"/>
      <c r="B311" s="32"/>
      <c r="C311" s="32"/>
      <c r="D311" s="33"/>
      <c r="E311" s="33"/>
      <c r="F311" s="33"/>
      <c r="G311" s="33"/>
      <c r="H311" s="33"/>
      <c r="I311" s="7"/>
      <c r="J311" s="9"/>
    </row>
    <row r="312" spans="1:10">
      <c r="A312" s="31"/>
      <c r="B312" s="32"/>
      <c r="C312" s="32"/>
      <c r="D312" s="33"/>
      <c r="E312" s="33"/>
      <c r="F312" s="33"/>
      <c r="G312" s="33"/>
      <c r="H312" s="33"/>
      <c r="I312" s="7"/>
      <c r="J312" s="9"/>
    </row>
    <row r="313" spans="1:10">
      <c r="A313" s="16" t="s">
        <v>115</v>
      </c>
      <c r="B313" s="108">
        <v>0.1</v>
      </c>
      <c r="C313" s="16" t="s">
        <v>21</v>
      </c>
      <c r="D313" s="107">
        <v>1000000</v>
      </c>
    </row>
    <row r="315" spans="1:10">
      <c r="I315" s="6">
        <v>10001000</v>
      </c>
    </row>
    <row r="317" spans="1:10">
      <c r="A317" s="5" t="str">
        <f>"F.Y." &amp;B317&amp;"  - " &amp;C317</f>
        <v>F.Y.2009  - 2010</v>
      </c>
      <c r="B317" s="11">
        <f>B304+1</f>
        <v>2009</v>
      </c>
      <c r="C317" s="11">
        <f>C304+1</f>
        <v>2010</v>
      </c>
      <c r="D317" s="142" t="s">
        <v>7</v>
      </c>
      <c r="E317" s="142"/>
      <c r="F317" s="142"/>
      <c r="G317" s="10"/>
      <c r="H317" s="10"/>
    </row>
    <row r="318" spans="1:10">
      <c r="A318" s="3" t="s">
        <v>6</v>
      </c>
      <c r="B318" s="3" t="s">
        <v>14</v>
      </c>
      <c r="C318" s="3"/>
      <c r="D318" s="4">
        <v>0.1</v>
      </c>
      <c r="E318" s="4">
        <v>0.2</v>
      </c>
      <c r="F318" s="4">
        <v>0.3</v>
      </c>
      <c r="G318" s="4"/>
      <c r="H318" s="4"/>
      <c r="I318" s="8" t="s">
        <v>5</v>
      </c>
      <c r="J318" s="8" t="s">
        <v>4</v>
      </c>
    </row>
    <row r="319" spans="1:10">
      <c r="A319" s="34" t="s">
        <v>3</v>
      </c>
      <c r="B319" s="35" t="s">
        <v>16</v>
      </c>
      <c r="C319" s="35"/>
      <c r="D319" s="36">
        <v>160000</v>
      </c>
      <c r="E319" s="106">
        <v>300000</v>
      </c>
      <c r="F319" s="106">
        <v>500000</v>
      </c>
      <c r="G319" s="37"/>
      <c r="H319" s="37"/>
      <c r="I319" s="7">
        <f>I315</f>
        <v>10001000</v>
      </c>
      <c r="J319" s="9">
        <f>IF(I319&gt;F319,(I319-F319)*$F$318+(F319-E319)*$E$318+MIN((E319-D319)*$D$318,D319),IF(I319&gt;E319,(I319-E319)*$E$318+MIN((E319-D319)*$D$318,D319),IF(I319&gt;D319,MIN((I319-D319)*$D$318,D319),0)))</f>
        <v>2904300</v>
      </c>
    </row>
    <row r="320" spans="1:10" ht="25.5">
      <c r="A320" s="34" t="s">
        <v>2</v>
      </c>
      <c r="B320" s="35" t="s">
        <v>16</v>
      </c>
      <c r="C320" s="35" t="s">
        <v>15</v>
      </c>
      <c r="D320" s="36">
        <v>190000</v>
      </c>
      <c r="E320" s="106">
        <v>300000</v>
      </c>
      <c r="F320" s="106">
        <v>500000</v>
      </c>
      <c r="G320" s="37"/>
      <c r="H320" s="37"/>
      <c r="I320" s="7">
        <f t="shared" ref="I320:I325" si="70">I319</f>
        <v>10001000</v>
      </c>
      <c r="J320" s="9">
        <f>IF(I320&gt;F320,(I320-F320)*$F$318+(F320-E320)*$E$318+MIN((E320-D320)*$D$318,D320),IF(I320&gt;E320,(I320-E320)*$E$318+MIN((E320-D320)*$D$318,D320),IF(I320&gt;D320,MIN((I320-D320)*$D$318,D320),0)))</f>
        <v>2901300</v>
      </c>
    </row>
    <row r="321" spans="1:10" ht="25.5">
      <c r="A321" s="34" t="s">
        <v>1</v>
      </c>
      <c r="B321" s="35" t="s">
        <v>17</v>
      </c>
      <c r="C321" s="35" t="s">
        <v>15</v>
      </c>
      <c r="D321" s="36">
        <v>240000</v>
      </c>
      <c r="E321" s="106">
        <v>300000</v>
      </c>
      <c r="F321" s="106">
        <v>500000</v>
      </c>
      <c r="G321" s="37"/>
      <c r="H321" s="37"/>
      <c r="I321" s="7">
        <f t="shared" si="70"/>
        <v>10001000</v>
      </c>
      <c r="J321" s="9">
        <f>IF(I321&gt;F321,(I321-F321)*$F$318+(F321-E321)*$E$318+MIN((E321-D321)*$D$318,D321),IF(I321&gt;E321,(I321-E321)*$E$318+MIN((E321-D321)*$D$318,D321),IF(I321&gt;D321,MIN((I321-D321)*$D$318,D321),0)))</f>
        <v>2896300</v>
      </c>
    </row>
    <row r="322" spans="1:10" ht="25.5">
      <c r="A322" s="34" t="s">
        <v>0</v>
      </c>
      <c r="B322" s="35" t="s">
        <v>17</v>
      </c>
      <c r="C322" s="35" t="s">
        <v>13</v>
      </c>
      <c r="D322" s="106"/>
      <c r="E322" s="106">
        <v>300000</v>
      </c>
      <c r="F322" s="106">
        <v>500000</v>
      </c>
      <c r="G322" s="37"/>
      <c r="H322" s="37"/>
      <c r="I322" s="7">
        <f t="shared" si="70"/>
        <v>10001000</v>
      </c>
      <c r="J322" s="9">
        <f>IF(I322&gt;F322,(I322-F322)*$F$318+(F322-E322)*$E$318+MIN((E322-D322)*$D$318,D322),IF(I322&gt;E322,(I322-E322)*$E$318+MIN((E322-D322)*$D$318,D322),IF(I322&gt;D322,MIN((I322-D322)*$D$318,D322),0)))</f>
        <v>2920300</v>
      </c>
    </row>
    <row r="323" spans="1:10">
      <c r="A323" s="34"/>
      <c r="B323" s="35"/>
      <c r="C323" s="35"/>
      <c r="D323" s="37"/>
      <c r="E323" s="37"/>
      <c r="F323" s="37"/>
      <c r="G323" s="37"/>
      <c r="H323" s="37"/>
      <c r="I323" s="7"/>
      <c r="J323" s="9"/>
    </row>
    <row r="324" spans="1:10">
      <c r="A324" s="34"/>
      <c r="B324" s="35"/>
      <c r="C324" s="35"/>
      <c r="D324" s="37"/>
      <c r="E324" s="37"/>
      <c r="F324" s="37"/>
      <c r="G324" s="37"/>
      <c r="H324" s="37"/>
      <c r="I324" s="7"/>
      <c r="J324" s="9"/>
    </row>
    <row r="325" spans="1:10">
      <c r="A325" s="34"/>
      <c r="B325" s="35"/>
      <c r="C325" s="35"/>
      <c r="D325" s="37"/>
      <c r="E325" s="37"/>
      <c r="F325" s="37"/>
      <c r="G325" s="37"/>
      <c r="H325" s="37"/>
      <c r="I325" s="7"/>
      <c r="J325" s="9"/>
    </row>
    <row r="326" spans="1:10">
      <c r="A326" s="16" t="s">
        <v>115</v>
      </c>
      <c r="B326" s="108">
        <v>0</v>
      </c>
      <c r="D326" s="107"/>
    </row>
    <row r="328" spans="1:10">
      <c r="I328" s="6">
        <v>10001000</v>
      </c>
    </row>
    <row r="330" spans="1:10">
      <c r="A330" s="5" t="str">
        <f>"F.Y." &amp;B330&amp;"  - " &amp;C330</f>
        <v>F.Y.2010  - 2011</v>
      </c>
      <c r="B330" s="11">
        <f>B317+1</f>
        <v>2010</v>
      </c>
      <c r="C330" s="11">
        <f>C317+1</f>
        <v>2011</v>
      </c>
      <c r="D330" s="142" t="s">
        <v>7</v>
      </c>
      <c r="E330" s="142"/>
      <c r="F330" s="142"/>
      <c r="G330" s="10"/>
      <c r="H330" s="10"/>
    </row>
    <row r="331" spans="1:10">
      <c r="A331" s="3" t="s">
        <v>6</v>
      </c>
      <c r="B331" s="3" t="s">
        <v>14</v>
      </c>
      <c r="C331" s="3"/>
      <c r="D331" s="4">
        <v>0.1</v>
      </c>
      <c r="E331" s="4">
        <v>0.2</v>
      </c>
      <c r="F331" s="4">
        <v>0.3</v>
      </c>
      <c r="G331" s="4"/>
      <c r="H331" s="4"/>
      <c r="I331" s="8" t="s">
        <v>5</v>
      </c>
      <c r="J331" s="8" t="s">
        <v>4</v>
      </c>
    </row>
    <row r="332" spans="1:10">
      <c r="A332" s="24" t="s">
        <v>3</v>
      </c>
      <c r="B332" s="25" t="s">
        <v>16</v>
      </c>
      <c r="C332" s="25"/>
      <c r="D332" s="93">
        <v>160000</v>
      </c>
      <c r="E332" s="26">
        <v>500000</v>
      </c>
      <c r="F332" s="26">
        <v>800000</v>
      </c>
      <c r="G332" s="27"/>
      <c r="H332" s="27"/>
      <c r="I332" s="7">
        <f>I328</f>
        <v>10001000</v>
      </c>
      <c r="J332" s="9">
        <f>IF(I332&gt;F332,(I332-F332)*$F$331+(F332-E332)*$E$331+MIN((E332-D332)*$D$331,D332),IF(I332&gt;E332,(I332-E332)*$E$331+MIN((E332-D332)*$D$331,D332),IF(I332&gt;D332,MIN((I332-D332)*$D$331,D332),0)))</f>
        <v>2854300</v>
      </c>
    </row>
    <row r="333" spans="1:10" ht="25.5">
      <c r="A333" s="24" t="s">
        <v>2</v>
      </c>
      <c r="B333" s="25" t="s">
        <v>16</v>
      </c>
      <c r="C333" s="25" t="s">
        <v>15</v>
      </c>
      <c r="D333" s="93">
        <v>190000</v>
      </c>
      <c r="E333" s="26">
        <v>500000</v>
      </c>
      <c r="F333" s="26">
        <v>800000</v>
      </c>
      <c r="G333" s="27"/>
      <c r="H333" s="27"/>
      <c r="I333" s="7">
        <f t="shared" ref="I333:I338" si="71">I332</f>
        <v>10001000</v>
      </c>
      <c r="J333" s="9">
        <f>IF(I333&gt;F333,(I333-F333)*$F$331+(F333-E333)*$E$331+MIN((E333-D333)*$D$331,D333),IF(I333&gt;E333,(I333-E333)*$E$331+MIN((E333-D333)*$D$331,D333),IF(I333&gt;D333,MIN((I333-D333)*$D$331,D333),0)))</f>
        <v>2851300</v>
      </c>
    </row>
    <row r="334" spans="1:10" ht="25.5">
      <c r="A334" s="24" t="s">
        <v>1</v>
      </c>
      <c r="B334" s="25" t="s">
        <v>17</v>
      </c>
      <c r="C334" s="25" t="s">
        <v>15</v>
      </c>
      <c r="D334" s="93">
        <v>240000</v>
      </c>
      <c r="E334" s="26">
        <v>500000</v>
      </c>
      <c r="F334" s="26">
        <v>800000</v>
      </c>
      <c r="G334" s="27"/>
      <c r="H334" s="27"/>
      <c r="I334" s="7">
        <f t="shared" si="71"/>
        <v>10001000</v>
      </c>
      <c r="J334" s="9">
        <f>IF(I334&gt;F334,(I334-F334)*$F$331+(F334-E334)*$E$331+MIN((E334-D334)*$D$331,D334),IF(I334&gt;E334,(I334-E334)*$E$331+MIN((E334-D334)*$D$331,D334),IF(I334&gt;D334,MIN((I334-D334)*$D$331,D334),0)))</f>
        <v>2846300</v>
      </c>
    </row>
    <row r="335" spans="1:10" ht="25.5">
      <c r="A335" s="24" t="s">
        <v>0</v>
      </c>
      <c r="B335" s="25" t="s">
        <v>17</v>
      </c>
      <c r="C335" s="25" t="s">
        <v>13</v>
      </c>
      <c r="D335" s="93"/>
      <c r="E335" s="93">
        <v>500000</v>
      </c>
      <c r="F335" s="93">
        <v>800000</v>
      </c>
      <c r="G335" s="27"/>
      <c r="H335" s="27"/>
      <c r="I335" s="7">
        <f t="shared" si="71"/>
        <v>10001000</v>
      </c>
      <c r="J335" s="9">
        <f>IF(I335&gt;F335,(I335-F335)*$F$331+(F335-E335)*$E$331+MIN((E335-D335)*$D$331,D335),IF(I335&gt;E335,(I335-E335)*$E$331+MIN((E335-D335)*$D$331,D335),IF(I335&gt;D335,MIN((I335-D335)*$D$331,D335),0)))</f>
        <v>2870300</v>
      </c>
    </row>
    <row r="336" spans="1:10">
      <c r="A336" s="24"/>
      <c r="B336" s="25"/>
      <c r="C336" s="25"/>
      <c r="D336" s="27"/>
      <c r="E336" s="27"/>
      <c r="F336" s="27"/>
      <c r="G336" s="27"/>
      <c r="H336" s="27"/>
      <c r="I336" s="7"/>
      <c r="J336" s="9"/>
    </row>
    <row r="337" spans="1:10">
      <c r="A337" s="24"/>
      <c r="B337" s="25"/>
      <c r="C337" s="25"/>
      <c r="D337" s="27"/>
      <c r="E337" s="27"/>
      <c r="F337" s="27"/>
      <c r="G337" s="27"/>
      <c r="H337" s="27"/>
      <c r="I337" s="7"/>
      <c r="J337" s="9"/>
    </row>
    <row r="338" spans="1:10">
      <c r="A338" s="24"/>
      <c r="B338" s="25"/>
      <c r="C338" s="25"/>
      <c r="D338" s="27"/>
      <c r="E338" s="27"/>
      <c r="F338" s="27"/>
      <c r="G338" s="27"/>
      <c r="H338" s="27"/>
      <c r="I338" s="7"/>
      <c r="J338" s="9"/>
    </row>
    <row r="339" spans="1:10">
      <c r="A339" s="16" t="s">
        <v>115</v>
      </c>
      <c r="B339" s="108">
        <v>0</v>
      </c>
    </row>
    <row r="341" spans="1:10">
      <c r="I341" s="6">
        <v>10001000</v>
      </c>
    </row>
    <row r="343" spans="1:10">
      <c r="A343" s="5" t="str">
        <f>"F.Y." &amp;B343&amp;"  - " &amp;C343</f>
        <v>F.Y.2011  - 2012</v>
      </c>
      <c r="B343" s="11">
        <f>B330+1</f>
        <v>2011</v>
      </c>
      <c r="C343" s="11">
        <f>C330+1</f>
        <v>2012</v>
      </c>
      <c r="D343" s="142" t="s">
        <v>7</v>
      </c>
      <c r="E343" s="142"/>
      <c r="F343" s="142"/>
      <c r="G343" s="10"/>
      <c r="H343" s="10"/>
    </row>
    <row r="344" spans="1:10">
      <c r="A344" s="3" t="s">
        <v>6</v>
      </c>
      <c r="B344" s="3" t="s">
        <v>14</v>
      </c>
      <c r="C344" s="3"/>
      <c r="D344" s="4">
        <v>0.1</v>
      </c>
      <c r="E344" s="4">
        <v>0.2</v>
      </c>
      <c r="F344" s="4">
        <v>0.3</v>
      </c>
      <c r="G344" s="4"/>
      <c r="H344" s="4"/>
      <c r="I344" s="8" t="s">
        <v>5</v>
      </c>
      <c r="J344" s="8" t="s">
        <v>4</v>
      </c>
    </row>
    <row r="345" spans="1:10">
      <c r="A345" s="64" t="s">
        <v>3</v>
      </c>
      <c r="B345" s="65" t="s">
        <v>20</v>
      </c>
      <c r="C345" s="65"/>
      <c r="D345" s="66">
        <v>180000</v>
      </c>
      <c r="E345" s="91">
        <v>500000</v>
      </c>
      <c r="F345" s="91">
        <v>800000</v>
      </c>
      <c r="G345" s="67"/>
      <c r="H345" s="67"/>
      <c r="I345" s="7">
        <f>I341</f>
        <v>10001000</v>
      </c>
      <c r="J345" s="9">
        <f>IF(I345&gt;F345,(I345-F345)*$F$344+(F345-E345)*$E$344+MIN((E345-D345)*$D$344,D345),IF(I345&gt;E345,(I345-E345)*$E$344+MIN((E345-D345)*$D$344,D345),IF(I345&gt;D345,MIN((I345-D345)*$D$344,D345),0)))</f>
        <v>2852300</v>
      </c>
    </row>
    <row r="346" spans="1:10" ht="25.5">
      <c r="A346" s="64" t="s">
        <v>2</v>
      </c>
      <c r="B346" s="65" t="s">
        <v>20</v>
      </c>
      <c r="C346" s="65" t="s">
        <v>15</v>
      </c>
      <c r="D346" s="91">
        <v>190000</v>
      </c>
      <c r="E346" s="91">
        <v>500000</v>
      </c>
      <c r="F346" s="91">
        <v>800000</v>
      </c>
      <c r="G346" s="67"/>
      <c r="H346" s="67"/>
      <c r="I346" s="7">
        <f t="shared" ref="I346:I351" si="72">I345</f>
        <v>10001000</v>
      </c>
      <c r="J346" s="9">
        <f>IF(I346&gt;F346,(I346-F346)*$F$344+(F346-E346)*$E$344+MIN((E346-D346)*$D$344,D346),IF(I346&gt;E346,(I346-E346)*$E$344+MIN((E346-D346)*$D$344,D346),IF(I346&gt;D346,MIN((I346-D346)*$D$344,D346),0)))</f>
        <v>2851300</v>
      </c>
    </row>
    <row r="347" spans="1:10" ht="25.5">
      <c r="A347" s="64" t="s">
        <v>1</v>
      </c>
      <c r="B347" s="65" t="s">
        <v>19</v>
      </c>
      <c r="C347" s="65" t="s">
        <v>15</v>
      </c>
      <c r="D347" s="66">
        <v>250000</v>
      </c>
      <c r="E347" s="91">
        <v>500000</v>
      </c>
      <c r="F347" s="91">
        <v>800000</v>
      </c>
      <c r="G347" s="67"/>
      <c r="H347" s="67"/>
      <c r="I347" s="7">
        <f t="shared" si="72"/>
        <v>10001000</v>
      </c>
      <c r="J347" s="9">
        <f>IF(I347&gt;F347,(I347-F347)*$F$344+(F347-E347)*$E$344+MIN((E347-D347)*$D$344,D347),IF(I347&gt;E347,(I347-E347)*$E$344+MIN((E347-D347)*$D$344,D347),IF(I347&gt;D347,MIN((I347-D347)*$D$344,D347),0)))</f>
        <v>2845300</v>
      </c>
    </row>
    <row r="348" spans="1:10" ht="25.5">
      <c r="A348" s="64" t="s">
        <v>0</v>
      </c>
      <c r="B348" s="65" t="s">
        <v>18</v>
      </c>
      <c r="C348" s="65" t="s">
        <v>13</v>
      </c>
      <c r="D348" s="66"/>
      <c r="E348" s="66">
        <v>500000</v>
      </c>
      <c r="F348" s="91">
        <v>800000</v>
      </c>
      <c r="G348" s="67"/>
      <c r="H348" s="67"/>
      <c r="I348" s="7">
        <f t="shared" si="72"/>
        <v>10001000</v>
      </c>
      <c r="J348" s="9">
        <f>IF(I348&gt;F348,(I348-F348)*$F$344+(F348-E348)*$E$344+MIN((E348-D348)*$D$344,D348),IF(I348&gt;E348,(I348-E348)*$E$344+MIN((E348-D348)*$D$344,D348),IF(I348&gt;D348,MIN((I348-D348)*$D$344,D348),0)))</f>
        <v>2870300</v>
      </c>
    </row>
    <row r="349" spans="1:10">
      <c r="A349" s="64"/>
      <c r="B349" s="65"/>
      <c r="C349" s="65"/>
      <c r="D349" s="67"/>
      <c r="E349" s="67"/>
      <c r="F349" s="67"/>
      <c r="G349" s="67"/>
      <c r="H349" s="67"/>
      <c r="I349" s="7"/>
      <c r="J349" s="9"/>
    </row>
    <row r="350" spans="1:10">
      <c r="A350" s="64"/>
      <c r="B350" s="65"/>
      <c r="C350" s="65"/>
      <c r="D350" s="67"/>
      <c r="E350" s="67"/>
      <c r="F350" s="67"/>
      <c r="G350" s="67"/>
      <c r="H350" s="67"/>
      <c r="I350" s="7"/>
      <c r="J350" s="9"/>
    </row>
    <row r="351" spans="1:10">
      <c r="A351" s="64"/>
      <c r="B351" s="65"/>
      <c r="C351" s="65"/>
      <c r="D351" s="67"/>
      <c r="E351" s="67"/>
      <c r="F351" s="67"/>
      <c r="G351" s="67"/>
      <c r="H351" s="67"/>
      <c r="I351" s="7"/>
      <c r="J351" s="9"/>
    </row>
    <row r="352" spans="1:10">
      <c r="A352" s="16" t="s">
        <v>115</v>
      </c>
      <c r="B352" s="108">
        <v>0</v>
      </c>
    </row>
    <row r="354" spans="1:10">
      <c r="I354" s="6">
        <v>10001000</v>
      </c>
    </row>
    <row r="356" spans="1:10">
      <c r="A356" s="5" t="str">
        <f>"F.Y." &amp;B356&amp;"  - " &amp;C356</f>
        <v>F.Y.2012  - 2013</v>
      </c>
      <c r="B356" s="11">
        <f>B343+1</f>
        <v>2012</v>
      </c>
      <c r="C356" s="11">
        <f>C343+1</f>
        <v>2013</v>
      </c>
      <c r="D356" s="142" t="s">
        <v>7</v>
      </c>
      <c r="E356" s="142"/>
      <c r="F356" s="142"/>
      <c r="G356" s="10"/>
      <c r="H356" s="10"/>
    </row>
    <row r="357" spans="1:10">
      <c r="A357" s="3" t="s">
        <v>6</v>
      </c>
      <c r="B357" s="3" t="s">
        <v>14</v>
      </c>
      <c r="C357" s="3"/>
      <c r="D357" s="4">
        <v>0.1</v>
      </c>
      <c r="E357" s="4">
        <v>0.2</v>
      </c>
      <c r="F357" s="4">
        <v>0.3</v>
      </c>
      <c r="G357" s="4"/>
      <c r="H357" s="4"/>
      <c r="I357" s="8" t="s">
        <v>5</v>
      </c>
      <c r="J357" s="8" t="s">
        <v>4</v>
      </c>
    </row>
    <row r="358" spans="1:10">
      <c r="A358" s="52" t="s">
        <v>3</v>
      </c>
      <c r="B358" s="138" t="s">
        <v>16</v>
      </c>
      <c r="C358" s="53"/>
      <c r="D358" s="54">
        <v>200000</v>
      </c>
      <c r="E358" s="101">
        <v>500000</v>
      </c>
      <c r="F358" s="54">
        <v>1000000</v>
      </c>
      <c r="G358" s="55"/>
      <c r="H358" s="55"/>
      <c r="I358" s="7">
        <f>I354</f>
        <v>10001000</v>
      </c>
      <c r="J358" s="9">
        <f>IF(I358&gt;F358,(I358-F358)*$F$357+(F358-E358)*$E$357+MIN((E358-D358)*$D$357,D358),IF(I358&gt;E358,(I358-E358)*$E$357+MIN((E358-D358)*$D$357,D358),IF(I358&gt;D358,MIN((I358-D358)*$D$357,D358),0)))</f>
        <v>2830300</v>
      </c>
    </row>
    <row r="359" spans="1:10" ht="25.5">
      <c r="A359" s="52" t="s">
        <v>2</v>
      </c>
      <c r="B359" s="139"/>
      <c r="C359" s="53" t="s">
        <v>15</v>
      </c>
      <c r="D359" s="101">
        <v>200000</v>
      </c>
      <c r="E359" s="101">
        <v>500000</v>
      </c>
      <c r="F359" s="101">
        <v>1000000</v>
      </c>
      <c r="G359" s="55"/>
      <c r="H359" s="55"/>
      <c r="I359" s="7">
        <f t="shared" ref="I359:I364" si="73">I358</f>
        <v>10001000</v>
      </c>
      <c r="J359" s="9">
        <f>IF(I359&gt;F359,(I359-F359)*$F$357+(F359-E359)*$E$357+MIN((E359-D359)*$D$357,D359),IF(I359&gt;E359,(I359-E359)*$E$357+MIN((E359-D359)*$D$357,D359),IF(I359&gt;D359,MIN((I359-D359)*$D$357,D359),0)))</f>
        <v>2830300</v>
      </c>
    </row>
    <row r="360" spans="1:10" ht="25.5">
      <c r="A360" s="52" t="s">
        <v>1</v>
      </c>
      <c r="B360" s="53" t="s">
        <v>17</v>
      </c>
      <c r="C360" s="53" t="s">
        <v>15</v>
      </c>
      <c r="D360" s="101">
        <v>250000</v>
      </c>
      <c r="E360" s="101">
        <v>500000</v>
      </c>
      <c r="F360" s="54">
        <v>1000000</v>
      </c>
      <c r="G360" s="55"/>
      <c r="H360" s="55"/>
      <c r="I360" s="7">
        <f t="shared" si="73"/>
        <v>10001000</v>
      </c>
      <c r="J360" s="9">
        <f>IF(I360&gt;F360,(I360-F360)*$F$357+(F360-E360)*$E$357+MIN((E360-D360)*$D$357,D360),IF(I360&gt;E360,(I360-E360)*$E$357+MIN((E360-D360)*$D$357,D360),IF(I360&gt;D360,MIN((I360-D360)*$D$357,D360),0)))</f>
        <v>2825300</v>
      </c>
    </row>
    <row r="361" spans="1:10" ht="25.5">
      <c r="A361" s="52" t="s">
        <v>0</v>
      </c>
      <c r="B361" s="53" t="s">
        <v>18</v>
      </c>
      <c r="C361" s="53" t="s">
        <v>13</v>
      </c>
      <c r="D361" s="54"/>
      <c r="E361" s="101">
        <v>500000</v>
      </c>
      <c r="F361" s="54">
        <v>1000000</v>
      </c>
      <c r="G361" s="55"/>
      <c r="H361" s="55"/>
      <c r="I361" s="7">
        <f t="shared" si="73"/>
        <v>10001000</v>
      </c>
      <c r="J361" s="9">
        <f>IF(I361&gt;F361,(I361-F361)*$F$357+(F361-E361)*$E$357+MIN((E361-D361)*$D$357,D361),IF(I361&gt;E361,(I361-E361)*$E$357+MIN((E361-D361)*$D$357,D361),IF(I361&gt;D361,MIN((I361-D361)*$D$357,D361),0)))</f>
        <v>2850300</v>
      </c>
    </row>
    <row r="362" spans="1:10">
      <c r="A362" s="52"/>
      <c r="B362" s="53"/>
      <c r="C362" s="53"/>
      <c r="D362" s="55"/>
      <c r="E362" s="55"/>
      <c r="F362" s="55"/>
      <c r="G362" s="55"/>
      <c r="H362" s="55"/>
      <c r="I362" s="7"/>
      <c r="J362" s="9"/>
    </row>
    <row r="363" spans="1:10">
      <c r="A363" s="52"/>
      <c r="B363" s="53"/>
      <c r="C363" s="53"/>
      <c r="D363" s="55"/>
      <c r="E363" s="55"/>
      <c r="F363" s="55"/>
      <c r="G363" s="55"/>
      <c r="H363" s="55"/>
      <c r="I363" s="7"/>
      <c r="J363" s="9"/>
    </row>
    <row r="364" spans="1:10">
      <c r="A364" s="52"/>
      <c r="B364" s="53"/>
      <c r="C364" s="53"/>
      <c r="D364" s="55"/>
      <c r="E364" s="55"/>
      <c r="F364" s="55"/>
      <c r="G364" s="55"/>
      <c r="H364" s="55"/>
      <c r="I364" s="7"/>
      <c r="J364" s="9"/>
    </row>
    <row r="365" spans="1:10">
      <c r="A365" s="16" t="s">
        <v>115</v>
      </c>
      <c r="B365" s="108">
        <v>0</v>
      </c>
    </row>
    <row r="367" spans="1:10">
      <c r="I367" s="6">
        <v>10001000</v>
      </c>
    </row>
    <row r="369" spans="1:10">
      <c r="A369" s="5" t="str">
        <f>"F.Y." &amp;B369&amp;"  - " &amp;C369</f>
        <v>F.Y.2013  - 2014</v>
      </c>
      <c r="B369" s="11">
        <f>B356+1</f>
        <v>2013</v>
      </c>
      <c r="C369" s="11">
        <f>C356+1</f>
        <v>2014</v>
      </c>
      <c r="D369" s="142" t="s">
        <v>7</v>
      </c>
      <c r="E369" s="142"/>
      <c r="F369" s="142"/>
      <c r="G369" s="10"/>
      <c r="H369" s="10"/>
    </row>
    <row r="370" spans="1:10">
      <c r="A370" s="3" t="s">
        <v>6</v>
      </c>
      <c r="B370" s="3" t="s">
        <v>14</v>
      </c>
      <c r="C370" s="3"/>
      <c r="D370" s="4">
        <v>0.1</v>
      </c>
      <c r="E370" s="4">
        <v>0.2</v>
      </c>
      <c r="F370" s="4">
        <v>0.3</v>
      </c>
      <c r="G370" s="4"/>
      <c r="H370" s="4"/>
      <c r="I370" s="8" t="s">
        <v>5</v>
      </c>
      <c r="J370" s="8" t="s">
        <v>4</v>
      </c>
    </row>
    <row r="371" spans="1:10">
      <c r="A371" s="52" t="s">
        <v>3</v>
      </c>
      <c r="B371" s="138" t="s">
        <v>16</v>
      </c>
      <c r="C371" s="53"/>
      <c r="D371" s="101">
        <v>200000</v>
      </c>
      <c r="E371" s="101">
        <v>500000</v>
      </c>
      <c r="F371" s="101">
        <v>1000000</v>
      </c>
      <c r="G371" s="55"/>
      <c r="H371" s="55"/>
      <c r="I371" s="7">
        <f>I367</f>
        <v>10001000</v>
      </c>
      <c r="J371" s="9">
        <f>IF(I371&gt;F371,(I371-F371)*$F$370+(F371-E371)*$E$370+MIN((E371-D371)*$D$370,D371),IF(I371&gt;E371,(I371-E371)*$E$370+MIN((E371-D371)*$D$370,D371),IF(I371&gt;D371,MIN((I371-D371)*$D$370,D371),0)))</f>
        <v>2830300</v>
      </c>
    </row>
    <row r="372" spans="1:10" ht="25.5">
      <c r="A372" s="52" t="s">
        <v>2</v>
      </c>
      <c r="B372" s="139"/>
      <c r="C372" s="53" t="s">
        <v>15</v>
      </c>
      <c r="D372" s="101">
        <v>200000</v>
      </c>
      <c r="E372" s="101">
        <v>500000</v>
      </c>
      <c r="F372" s="101">
        <v>1000000</v>
      </c>
      <c r="G372" s="55"/>
      <c r="H372" s="55"/>
      <c r="I372" s="7">
        <f t="shared" ref="I372:I377" si="74">I371</f>
        <v>10001000</v>
      </c>
      <c r="J372" s="9">
        <f>IF(I372&gt;F372,(I372-F372)*$F$370+(F372-E372)*$E$370+MIN((E372-D372)*$D$370,D372),IF(I372&gt;E372,(I372-E372)*$E$370+MIN((E372-D372)*$D$370,D372),IF(I372&gt;D372,MIN((I372-D372)*$D$370,D372),0)))</f>
        <v>2830300</v>
      </c>
    </row>
    <row r="373" spans="1:10" ht="25.5">
      <c r="A373" s="52" t="s">
        <v>1</v>
      </c>
      <c r="B373" s="53" t="s">
        <v>19</v>
      </c>
      <c r="C373" s="53" t="s">
        <v>15</v>
      </c>
      <c r="D373" s="101">
        <v>250000</v>
      </c>
      <c r="E373" s="101">
        <v>500000</v>
      </c>
      <c r="F373" s="101">
        <v>1000000</v>
      </c>
      <c r="G373" s="55"/>
      <c r="H373" s="55"/>
      <c r="I373" s="7">
        <f t="shared" si="74"/>
        <v>10001000</v>
      </c>
      <c r="J373" s="9">
        <f>IF(I373&gt;F373,(I373-F373)*$F$370+(F373-E373)*$E$370+MIN((E373-D373)*$D$370,D373),IF(I373&gt;E373,(I373-E373)*$E$370+MIN((E373-D373)*$D$370,D373),IF(I373&gt;D373,MIN((I373-D373)*$D$370,D373),0)))</f>
        <v>2825300</v>
      </c>
    </row>
    <row r="374" spans="1:10" ht="25.5">
      <c r="A374" s="52" t="s">
        <v>0</v>
      </c>
      <c r="B374" s="53" t="s">
        <v>18</v>
      </c>
      <c r="C374" s="53" t="s">
        <v>13</v>
      </c>
      <c r="D374" s="101"/>
      <c r="E374" s="101">
        <v>500000</v>
      </c>
      <c r="F374" s="101">
        <v>1000000</v>
      </c>
      <c r="G374" s="55"/>
      <c r="H374" s="55"/>
      <c r="I374" s="7">
        <f t="shared" si="74"/>
        <v>10001000</v>
      </c>
      <c r="J374" s="9">
        <f>IF(I374&gt;F374,(I374-F374)*$F$370+(F374-E374)*$E$370+MIN((E374-D374)*$D$370,D374),IF(I374&gt;E374,(I374-E374)*$E$370+MIN((E374-D374)*$D$370,D374),IF(I374&gt;D374,MIN((I374-D374)*$D$370,D374),0)))</f>
        <v>2850300</v>
      </c>
    </row>
    <row r="375" spans="1:10">
      <c r="A375" s="52"/>
      <c r="B375" s="53"/>
      <c r="C375" s="53"/>
      <c r="D375" s="55"/>
      <c r="E375" s="55"/>
      <c r="F375" s="55"/>
      <c r="G375" s="55"/>
      <c r="H375" s="55"/>
      <c r="I375" s="7"/>
      <c r="J375" s="9"/>
    </row>
    <row r="376" spans="1:10">
      <c r="A376" s="52"/>
      <c r="B376" s="53"/>
      <c r="C376" s="53"/>
      <c r="D376" s="55"/>
      <c r="E376" s="55"/>
      <c r="F376" s="55"/>
      <c r="G376" s="55"/>
      <c r="H376" s="55"/>
      <c r="I376" s="7"/>
      <c r="J376" s="9"/>
    </row>
    <row r="377" spans="1:10">
      <c r="A377" s="52"/>
      <c r="B377" s="53"/>
      <c r="C377" s="53"/>
      <c r="D377" s="55"/>
      <c r="E377" s="55"/>
      <c r="F377" s="55"/>
      <c r="G377" s="55"/>
      <c r="H377" s="55"/>
      <c r="I377" s="7"/>
      <c r="J377" s="9"/>
    </row>
    <row r="378" spans="1:10">
      <c r="A378" s="16" t="s">
        <v>115</v>
      </c>
      <c r="B378" s="108">
        <v>0.1</v>
      </c>
      <c r="C378" s="16" t="s">
        <v>21</v>
      </c>
      <c r="D378" s="107">
        <v>1000000</v>
      </c>
    </row>
    <row r="380" spans="1:10">
      <c r="I380" s="6">
        <v>10001000</v>
      </c>
    </row>
    <row r="382" spans="1:10">
      <c r="A382" s="5" t="str">
        <f>"F.Y." &amp;B382&amp;"  - " &amp;C382</f>
        <v>F.Y.2014  - 2015</v>
      </c>
      <c r="B382" s="11">
        <f>B369+1</f>
        <v>2014</v>
      </c>
      <c r="C382" s="11">
        <f>C369+1</f>
        <v>2015</v>
      </c>
      <c r="D382" s="142" t="s">
        <v>7</v>
      </c>
      <c r="E382" s="142"/>
      <c r="F382" s="142"/>
      <c r="G382" s="10"/>
      <c r="H382" s="10"/>
    </row>
    <row r="383" spans="1:10">
      <c r="A383" s="3" t="s">
        <v>6</v>
      </c>
      <c r="B383" s="3" t="s">
        <v>14</v>
      </c>
      <c r="C383" s="3"/>
      <c r="D383" s="4">
        <v>0.1</v>
      </c>
      <c r="E383" s="4">
        <v>0.2</v>
      </c>
      <c r="F383" s="4">
        <v>0.3</v>
      </c>
      <c r="G383" s="4"/>
      <c r="H383" s="4"/>
      <c r="I383" s="8" t="s">
        <v>5</v>
      </c>
      <c r="J383" s="8" t="s">
        <v>4</v>
      </c>
    </row>
    <row r="384" spans="1:10">
      <c r="A384" s="28" t="s">
        <v>3</v>
      </c>
      <c r="B384" s="140" t="s">
        <v>16</v>
      </c>
      <c r="C384" s="29"/>
      <c r="D384" s="103">
        <v>250000</v>
      </c>
      <c r="E384" s="104">
        <v>500000</v>
      </c>
      <c r="F384" s="104">
        <v>1000000</v>
      </c>
      <c r="G384" s="30"/>
      <c r="H384" s="30"/>
      <c r="I384" s="7">
        <f>I380</f>
        <v>10001000</v>
      </c>
      <c r="J384" s="9">
        <f>IF(I384&gt;F384,(I384-F384)*$F$383+(F384-E384)*$E$383+MIN((E384-D384)*$D$383,D384),IF(I384&gt;E384,(I384-E384)*$E$383+MIN((E384-D384)*$D$383,D384),IF(I384&gt;D384,MIN((I384-D384)*$D$383,D384),0)))</f>
        <v>2825300</v>
      </c>
    </row>
    <row r="385" spans="1:10" ht="25.5">
      <c r="A385" s="28" t="s">
        <v>2</v>
      </c>
      <c r="B385" s="141"/>
      <c r="C385" s="29" t="s">
        <v>15</v>
      </c>
      <c r="D385" s="104">
        <v>250000</v>
      </c>
      <c r="E385" s="104">
        <v>500000</v>
      </c>
      <c r="F385" s="104">
        <v>1000000</v>
      </c>
      <c r="G385" s="30"/>
      <c r="H385" s="30"/>
      <c r="I385" s="7">
        <f t="shared" ref="I385:I390" si="75">I384</f>
        <v>10001000</v>
      </c>
      <c r="J385" s="9">
        <f>IF(I385&gt;F385,(I385-F385)*$F$383+(F385-E385)*$E$383+MIN((E385-D385)*$D$383,D385),IF(I385&gt;E385,(I385-E385)*$E$383+MIN((E385-D385)*$D$383,D385),IF(I385&gt;D385,MIN((I385-D385)*$D$383,D385),0)))</f>
        <v>2825300</v>
      </c>
    </row>
    <row r="386" spans="1:10" ht="25.5">
      <c r="A386" s="28" t="s">
        <v>1</v>
      </c>
      <c r="B386" s="29" t="s">
        <v>19</v>
      </c>
      <c r="C386" s="29" t="s">
        <v>15</v>
      </c>
      <c r="D386" s="103">
        <v>300000</v>
      </c>
      <c r="E386" s="104">
        <v>500000</v>
      </c>
      <c r="F386" s="104">
        <v>1000000</v>
      </c>
      <c r="G386" s="30"/>
      <c r="H386" s="30"/>
      <c r="I386" s="7">
        <f t="shared" si="75"/>
        <v>10001000</v>
      </c>
      <c r="J386" s="9">
        <f>IF(I386&gt;F386,(I386-F386)*$F$383+(F386-E386)*$E$383+MIN((E386-D386)*$D$383,D386),IF(I386&gt;E386,(I386-E386)*$E$383+MIN((E386-D386)*$D$383,D386),IF(I386&gt;D386,MIN((I386-D386)*$D$383,D386),0)))</f>
        <v>2820300</v>
      </c>
    </row>
    <row r="387" spans="1:10" ht="25.5">
      <c r="A387" s="28" t="s">
        <v>0</v>
      </c>
      <c r="B387" s="29" t="s">
        <v>18</v>
      </c>
      <c r="C387" s="29" t="s">
        <v>13</v>
      </c>
      <c r="D387" s="104"/>
      <c r="E387" s="104">
        <v>500000</v>
      </c>
      <c r="F387" s="104">
        <v>1000000</v>
      </c>
      <c r="G387" s="30"/>
      <c r="H387" s="30"/>
      <c r="I387" s="7">
        <f t="shared" si="75"/>
        <v>10001000</v>
      </c>
      <c r="J387" s="9">
        <f>IF(I387&gt;F387,(I387-F387)*$F$383+(F387-E387)*$E$383+MIN((E387-D387)*$D$383,D387),IF(I387&gt;E387,(I387-E387)*$E$383+MIN((E387-D387)*$D$383,D387),IF(I387&gt;D387,MIN((I387-D387)*$D$383,D387),0)))</f>
        <v>2850300</v>
      </c>
    </row>
    <row r="388" spans="1:10">
      <c r="A388" s="28"/>
      <c r="B388" s="29"/>
      <c r="C388" s="29"/>
      <c r="D388" s="30"/>
      <c r="E388" s="30"/>
      <c r="F388" s="30"/>
      <c r="G388" s="30"/>
      <c r="H388" s="30"/>
      <c r="I388" s="7"/>
      <c r="J388" s="9"/>
    </row>
    <row r="389" spans="1:10">
      <c r="A389" s="28"/>
      <c r="B389" s="29"/>
      <c r="C389" s="29"/>
      <c r="D389" s="30"/>
      <c r="E389" s="30"/>
      <c r="F389" s="30"/>
      <c r="G389" s="30"/>
      <c r="H389" s="30"/>
      <c r="I389" s="7"/>
      <c r="J389" s="9"/>
    </row>
    <row r="390" spans="1:10">
      <c r="A390" s="28"/>
      <c r="B390" s="29"/>
      <c r="C390" s="29"/>
      <c r="D390" s="30"/>
      <c r="E390" s="30"/>
      <c r="F390" s="30"/>
      <c r="G390" s="30"/>
      <c r="H390" s="30"/>
      <c r="I390" s="7"/>
      <c r="J390" s="9"/>
    </row>
    <row r="393" spans="1:10">
      <c r="I393" s="6">
        <v>10001000</v>
      </c>
    </row>
    <row r="395" spans="1:10">
      <c r="A395" s="5" t="str">
        <f>"F.Y." &amp;B395&amp;"  - " &amp;C395</f>
        <v>F.Y.2015  - 2016</v>
      </c>
      <c r="B395" s="11">
        <f>B382+1</f>
        <v>2015</v>
      </c>
      <c r="C395" s="11">
        <f>C382+1</f>
        <v>2016</v>
      </c>
      <c r="D395" s="142" t="s">
        <v>7</v>
      </c>
      <c r="E395" s="142"/>
      <c r="F395" s="142"/>
      <c r="G395" s="10"/>
      <c r="H395" s="10"/>
    </row>
    <row r="396" spans="1:10">
      <c r="A396" s="3" t="s">
        <v>6</v>
      </c>
      <c r="B396" s="3" t="s">
        <v>14</v>
      </c>
      <c r="C396" s="3"/>
      <c r="D396" s="4">
        <v>0.1</v>
      </c>
      <c r="E396" s="4">
        <v>0.2</v>
      </c>
      <c r="F396" s="4">
        <v>0.3</v>
      </c>
      <c r="G396" s="4"/>
      <c r="H396" s="4"/>
      <c r="I396" s="8" t="s">
        <v>5</v>
      </c>
      <c r="J396" s="8" t="s">
        <v>4</v>
      </c>
    </row>
    <row r="397" spans="1:10">
      <c r="A397" s="28" t="s">
        <v>3</v>
      </c>
      <c r="B397" s="140" t="s">
        <v>16</v>
      </c>
      <c r="C397" s="29"/>
      <c r="D397" s="30">
        <v>250000</v>
      </c>
      <c r="E397" s="30">
        <v>500000</v>
      </c>
      <c r="F397" s="30">
        <v>1000000</v>
      </c>
      <c r="G397" s="30"/>
      <c r="H397" s="30"/>
      <c r="I397" s="7">
        <f>I393</f>
        <v>10001000</v>
      </c>
      <c r="J397" s="9">
        <f>IF(I397&gt;F397,(I397-F397)*$F$396+(F397-E397)*$E$396+MIN((E397-D397)*$D$396,D397),IF(I397&gt;E397,(I397-E397)*$E$396+MIN((E397-D397)*$D$396,D397),IF(I397&gt;D397,MIN((I397-D397)*$D$396,D397),0)))</f>
        <v>2825300</v>
      </c>
    </row>
    <row r="398" spans="1:10" ht="25.5">
      <c r="A398" s="28" t="s">
        <v>2</v>
      </c>
      <c r="B398" s="141"/>
      <c r="C398" s="29" t="s">
        <v>15</v>
      </c>
      <c r="D398" s="30">
        <v>250000</v>
      </c>
      <c r="E398" s="30">
        <v>500000</v>
      </c>
      <c r="F398" s="30">
        <v>1000000</v>
      </c>
      <c r="G398" s="30"/>
      <c r="H398" s="30"/>
      <c r="I398" s="7">
        <f t="shared" ref="I398:I403" si="76">I397</f>
        <v>10001000</v>
      </c>
      <c r="J398" s="9">
        <f>IF(I398&gt;F398,(I398-F398)*$F$396+(F398-E398)*$E$396+MIN((E398-D398)*$D$396,D398),IF(I398&gt;E398,(I398-E398)*$E$396+MIN((E398-D398)*$D$396,D398),IF(I398&gt;D398,MIN((I398-D398)*$D$396,D398),0)))</f>
        <v>2825300</v>
      </c>
    </row>
    <row r="399" spans="1:10" ht="25.5">
      <c r="A399" s="28" t="s">
        <v>1</v>
      </c>
      <c r="B399" s="29" t="s">
        <v>19</v>
      </c>
      <c r="C399" s="29" t="s">
        <v>15</v>
      </c>
      <c r="D399" s="30">
        <v>300000</v>
      </c>
      <c r="E399" s="30">
        <v>500000</v>
      </c>
      <c r="F399" s="30">
        <v>1000000</v>
      </c>
      <c r="G399" s="30"/>
      <c r="H399" s="30"/>
      <c r="I399" s="7">
        <f t="shared" si="76"/>
        <v>10001000</v>
      </c>
      <c r="J399" s="9">
        <f>IF(I399&gt;F399,(I399-F399)*$F$396+(F399-E399)*$E$396+MIN((E399-D399)*$D$396,D399),IF(I399&gt;E399,(I399-E399)*$E$396+MIN((E399-D399)*$D$396,D399),IF(I399&gt;D399,MIN((I399-D399)*$D$396,D399),0)))</f>
        <v>2820300</v>
      </c>
    </row>
    <row r="400" spans="1:10" ht="25.5">
      <c r="A400" s="28" t="s">
        <v>0</v>
      </c>
      <c r="B400" s="29" t="s">
        <v>18</v>
      </c>
      <c r="C400" s="29" t="s">
        <v>13</v>
      </c>
      <c r="D400" s="30">
        <v>0</v>
      </c>
      <c r="E400" s="30">
        <v>500000</v>
      </c>
      <c r="F400" s="30">
        <v>1000000</v>
      </c>
      <c r="G400" s="30"/>
      <c r="H400" s="30"/>
      <c r="I400" s="7">
        <f t="shared" si="76"/>
        <v>10001000</v>
      </c>
      <c r="J400" s="9">
        <f>IF(I400&gt;F400,(I400-F400)*$F$396+(F400-E400)*$E$396+MIN((E400-D400)*$D$396,D400),IF(I400&gt;E400,(I400-E400)*$E$396+MIN((E400-D400)*$D$396,D400),IF(I400&gt;D400,MIN((I400-D400)*$D$396,D400),0)))</f>
        <v>2800300</v>
      </c>
    </row>
    <row r="401" spans="1:10">
      <c r="A401" s="28" t="s">
        <v>10</v>
      </c>
      <c r="B401" s="29"/>
      <c r="C401" s="29"/>
      <c r="D401" s="30"/>
      <c r="E401" s="30">
        <v>10000</v>
      </c>
      <c r="F401" s="30">
        <v>20000</v>
      </c>
      <c r="G401" s="30"/>
      <c r="H401" s="30"/>
      <c r="I401" s="7">
        <f t="shared" si="76"/>
        <v>10001000</v>
      </c>
      <c r="J401" s="9">
        <f>IF(I401&gt;F401,(I401-F401)*$F$396+(F401-E401)*$E$396+MIN((E401-D401)*$D$396,D401),IF(I401&gt;E401,(I401-E401)*$E$396+MIN((E401-D401)*$D$396,D401),IF(I401&gt;D401,MIN((I401-D401)*$D$396,D401),0)))</f>
        <v>2997300</v>
      </c>
    </row>
    <row r="402" spans="1:10">
      <c r="A402" s="28" t="s">
        <v>11</v>
      </c>
      <c r="B402" s="29"/>
      <c r="C402" s="29"/>
      <c r="D402" s="30"/>
      <c r="E402" s="30"/>
      <c r="F402" s="30"/>
      <c r="G402" s="30"/>
      <c r="H402" s="30"/>
      <c r="I402" s="7">
        <f t="shared" si="76"/>
        <v>10001000</v>
      </c>
      <c r="J402" s="9">
        <f>IF(I402&gt;F402,(I402-F402)*$F$396+(F402-E402)*$E$396,IF(I402&gt;E402,(I402-E402)*$E$396,0))</f>
        <v>3000300</v>
      </c>
    </row>
    <row r="403" spans="1:10">
      <c r="A403" s="28" t="s">
        <v>9</v>
      </c>
      <c r="B403" s="29"/>
      <c r="C403" s="29"/>
      <c r="D403" s="30"/>
      <c r="E403" s="30"/>
      <c r="F403" s="30"/>
      <c r="G403" s="30"/>
      <c r="H403" s="30"/>
      <c r="I403" s="7">
        <f t="shared" si="76"/>
        <v>10001000</v>
      </c>
      <c r="J403" s="9">
        <f>IF(I403&gt;F403,(I403-F403)*$F$396+(F403-E403)*$E$396,IF(I403&gt;E403,(I403-E403)*$E$396,0))</f>
        <v>3000300</v>
      </c>
    </row>
    <row r="404" spans="1:10">
      <c r="A404" s="16" t="s">
        <v>115</v>
      </c>
      <c r="B404" s="108">
        <v>0.12</v>
      </c>
      <c r="C404" s="16" t="s">
        <v>21</v>
      </c>
      <c r="D404" s="107">
        <v>1000000</v>
      </c>
    </row>
    <row r="406" spans="1:10">
      <c r="I406" s="6">
        <v>1001000</v>
      </c>
    </row>
    <row r="407" spans="1:10">
      <c r="A407" s="161" t="s">
        <v>116</v>
      </c>
    </row>
    <row r="408" spans="1:10">
      <c r="A408" s="11" t="str">
        <f>"F.Y." &amp;B408&amp;"  - " &amp;C408</f>
        <v>F.Y.2016  - 2017</v>
      </c>
      <c r="B408" s="11">
        <f>B395+1</f>
        <v>2016</v>
      </c>
      <c r="C408" s="11">
        <f>C395+1</f>
        <v>2017</v>
      </c>
      <c r="D408" s="142" t="s">
        <v>7</v>
      </c>
      <c r="E408" s="142"/>
      <c r="F408" s="142"/>
      <c r="G408" s="10"/>
      <c r="H408" s="10"/>
    </row>
    <row r="409" spans="1:10">
      <c r="A409" s="3" t="s">
        <v>6</v>
      </c>
      <c r="B409" s="3" t="s">
        <v>14</v>
      </c>
      <c r="C409" s="3"/>
      <c r="D409" s="159">
        <v>0.1</v>
      </c>
      <c r="E409" s="159">
        <v>0.2</v>
      </c>
      <c r="F409" s="159">
        <v>0.3</v>
      </c>
      <c r="G409" s="4"/>
      <c r="H409" s="4"/>
      <c r="I409" s="8" t="s">
        <v>5</v>
      </c>
      <c r="J409" s="8" t="s">
        <v>4</v>
      </c>
    </row>
    <row r="410" spans="1:10">
      <c r="A410" s="109" t="s">
        <v>3</v>
      </c>
      <c r="B410" s="136" t="s">
        <v>16</v>
      </c>
      <c r="C410" s="110"/>
      <c r="D410" s="160">
        <v>250000</v>
      </c>
      <c r="E410" s="160">
        <v>500000</v>
      </c>
      <c r="F410" s="160">
        <v>1000000</v>
      </c>
      <c r="G410" s="111"/>
      <c r="H410" s="111"/>
      <c r="I410" s="7">
        <f>I406</f>
        <v>1001000</v>
      </c>
      <c r="J410" s="9">
        <f>IF(I410&gt;F410,(I410-F410)*$F$409+(F410-E410)*$E$409+MIN((E410-D410)*$D$409,D410),IF(I410&gt;E410,(I410-E410)*$E$409+MIN((E410-D410)*$D$409,D410),IF(I410&gt;D410,MIN((I410-D410)*$D$409,D410),0)))</f>
        <v>125300</v>
      </c>
    </row>
    <row r="411" spans="1:10" ht="25.5">
      <c r="A411" s="109" t="s">
        <v>2</v>
      </c>
      <c r="B411" s="137"/>
      <c r="C411" s="110" t="s">
        <v>15</v>
      </c>
      <c r="D411" s="160">
        <v>250000</v>
      </c>
      <c r="E411" s="160">
        <v>500000</v>
      </c>
      <c r="F411" s="160">
        <v>1000000</v>
      </c>
      <c r="G411" s="111"/>
      <c r="H411" s="111"/>
      <c r="I411" s="7">
        <f t="shared" ref="I411:I416" si="77">I410</f>
        <v>1001000</v>
      </c>
      <c r="J411" s="9">
        <f t="shared" ref="J411:J416" si="78">IF(I411&gt;F411,(I411-F411)*$F$409+(F411-E411)*$E$409+MIN((E411-D411)*$D$409,D411),IF(I411&gt;E411,(I411-E411)*$E$409+MIN((E411-D411)*$D$409,D411),IF(I411&gt;D411,MIN((I411-D411)*$D$409,D411),0)))</f>
        <v>125300</v>
      </c>
    </row>
    <row r="412" spans="1:10" ht="25.5">
      <c r="A412" s="109" t="s">
        <v>1</v>
      </c>
      <c r="B412" s="110" t="s">
        <v>19</v>
      </c>
      <c r="C412" s="110" t="s">
        <v>15</v>
      </c>
      <c r="D412" s="160">
        <v>300000</v>
      </c>
      <c r="E412" s="160">
        <v>500000</v>
      </c>
      <c r="F412" s="160">
        <v>1000000</v>
      </c>
      <c r="G412" s="111"/>
      <c r="H412" s="111"/>
      <c r="I412" s="7">
        <f t="shared" si="77"/>
        <v>1001000</v>
      </c>
      <c r="J412" s="9">
        <f t="shared" si="78"/>
        <v>120300</v>
      </c>
    </row>
    <row r="413" spans="1:10" ht="25.5">
      <c r="A413" s="109" t="s">
        <v>0</v>
      </c>
      <c r="B413" s="110" t="s">
        <v>18</v>
      </c>
      <c r="C413" s="110" t="s">
        <v>13</v>
      </c>
      <c r="D413" s="160">
        <v>0</v>
      </c>
      <c r="E413" s="160">
        <v>500000</v>
      </c>
      <c r="F413" s="160">
        <v>1000000</v>
      </c>
      <c r="G413" s="111"/>
      <c r="H413" s="111"/>
      <c r="I413" s="7">
        <f t="shared" si="77"/>
        <v>1001000</v>
      </c>
      <c r="J413" s="9">
        <f t="shared" si="78"/>
        <v>100300</v>
      </c>
    </row>
    <row r="414" spans="1:10">
      <c r="A414" s="109" t="s">
        <v>10</v>
      </c>
      <c r="B414" s="110"/>
      <c r="C414" s="110"/>
      <c r="D414" s="160"/>
      <c r="E414" s="160">
        <v>10000</v>
      </c>
      <c r="F414" s="160">
        <v>20000</v>
      </c>
      <c r="G414" s="111"/>
      <c r="H414" s="111"/>
      <c r="I414" s="7">
        <f t="shared" si="77"/>
        <v>1001000</v>
      </c>
      <c r="J414" s="9">
        <f t="shared" si="78"/>
        <v>297300</v>
      </c>
    </row>
    <row r="415" spans="1:10">
      <c r="A415" s="109" t="s">
        <v>11</v>
      </c>
      <c r="B415" s="110"/>
      <c r="C415" s="110"/>
      <c r="D415" s="160"/>
      <c r="E415" s="160"/>
      <c r="F415" s="160"/>
      <c r="G415" s="111"/>
      <c r="H415" s="111"/>
      <c r="I415" s="7">
        <f t="shared" si="77"/>
        <v>1001000</v>
      </c>
      <c r="J415" s="9">
        <f t="shared" si="78"/>
        <v>300300</v>
      </c>
    </row>
    <row r="416" spans="1:10">
      <c r="A416" s="109" t="s">
        <v>9</v>
      </c>
      <c r="B416" s="110"/>
      <c r="C416" s="110"/>
      <c r="D416" s="160"/>
      <c r="E416" s="160"/>
      <c r="F416" s="160"/>
      <c r="G416" s="111"/>
      <c r="H416" s="111"/>
      <c r="I416" s="7">
        <f t="shared" si="77"/>
        <v>1001000</v>
      </c>
      <c r="J416" s="9">
        <f t="shared" si="78"/>
        <v>300300</v>
      </c>
    </row>
    <row r="417" spans="1:4">
      <c r="A417" s="16" t="s">
        <v>115</v>
      </c>
      <c r="B417" s="108">
        <v>0.12</v>
      </c>
      <c r="C417" s="16" t="s">
        <v>21</v>
      </c>
      <c r="D417" s="107">
        <v>1000000</v>
      </c>
    </row>
  </sheetData>
  <mergeCells count="37">
    <mergeCell ref="D5:F5"/>
    <mergeCell ref="D18:F18"/>
    <mergeCell ref="D31:F31"/>
    <mergeCell ref="D44:F44"/>
    <mergeCell ref="D57:F57"/>
    <mergeCell ref="D70:F70"/>
    <mergeCell ref="D83:F83"/>
    <mergeCell ref="D96:F96"/>
    <mergeCell ref="D109:F109"/>
    <mergeCell ref="D122:F122"/>
    <mergeCell ref="D135:F135"/>
    <mergeCell ref="D148:F148"/>
    <mergeCell ref="D161:F161"/>
    <mergeCell ref="D174:F174"/>
    <mergeCell ref="D187:F187"/>
    <mergeCell ref="D200:F200"/>
    <mergeCell ref="D213:F213"/>
    <mergeCell ref="D226:F226"/>
    <mergeCell ref="D239:F239"/>
    <mergeCell ref="D252:F252"/>
    <mergeCell ref="D265:F265"/>
    <mergeCell ref="D278:F278"/>
    <mergeCell ref="D291:F291"/>
    <mergeCell ref="D304:F304"/>
    <mergeCell ref="D317:F317"/>
    <mergeCell ref="D408:F408"/>
    <mergeCell ref="D395:F395"/>
    <mergeCell ref="D330:F330"/>
    <mergeCell ref="D343:F343"/>
    <mergeCell ref="D356:F356"/>
    <mergeCell ref="D369:F369"/>
    <mergeCell ref="D382:F382"/>
    <mergeCell ref="B410:B411"/>
    <mergeCell ref="B358:B359"/>
    <mergeCell ref="B371:B372"/>
    <mergeCell ref="B384:B385"/>
    <mergeCell ref="B397:B398"/>
  </mergeCells>
  <pageMargins left="0" right="0" top="0" bottom="0.5" header="0" footer="0"/>
  <pageSetup paperSize="9" scale="88" orientation="portrait" verticalDpi="0" r:id="rId1"/>
  <headerFooter>
    <oddFooter>&amp;LExshail Software exshail@gmail.com</oddFooter>
  </headerFooter>
  <rowBreaks count="3" manualBreakCount="3">
    <brk id="53" max="6" man="1"/>
    <brk id="263" max="6" man="1"/>
    <brk id="367" max="6" man="1"/>
  </rowBreaks>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dimension ref="C3:F26"/>
  <sheetViews>
    <sheetView view="pageBreakPreview" zoomScaleSheetLayoutView="100" workbookViewId="0">
      <selection activeCell="C2" sqref="C2"/>
    </sheetView>
  </sheetViews>
  <sheetFormatPr defaultRowHeight="15"/>
  <cols>
    <col min="1" max="1" width="9.42578125" style="112" customWidth="1"/>
    <col min="2" max="2" width="2.5703125" style="112" customWidth="1"/>
    <col min="3" max="3" width="9.140625" style="112"/>
    <col min="4" max="4" width="55.42578125" style="112" customWidth="1"/>
    <col min="5" max="5" width="28.28515625" style="147" customWidth="1"/>
    <col min="6" max="6" width="3.7109375" style="112" customWidth="1"/>
    <col min="7" max="16384" width="9.140625" style="112"/>
  </cols>
  <sheetData>
    <row r="3" spans="3:5">
      <c r="D3" s="121" t="s">
        <v>100</v>
      </c>
    </row>
    <row r="5" spans="3:5">
      <c r="D5" s="114" t="s">
        <v>30</v>
      </c>
      <c r="E5" s="114" t="s">
        <v>29</v>
      </c>
    </row>
    <row r="6" spans="3:5" ht="30">
      <c r="D6" s="113" t="s">
        <v>22</v>
      </c>
      <c r="E6" s="148" t="s">
        <v>28</v>
      </c>
    </row>
    <row r="7" spans="3:5">
      <c r="D7" s="113" t="s">
        <v>23</v>
      </c>
      <c r="E7" s="120">
        <v>0.1</v>
      </c>
    </row>
    <row r="8" spans="3:5" ht="30">
      <c r="D8" s="113" t="s">
        <v>24</v>
      </c>
      <c r="E8" s="148" t="s">
        <v>25</v>
      </c>
    </row>
    <row r="9" spans="3:5">
      <c r="D9" s="113" t="s">
        <v>26</v>
      </c>
      <c r="E9" s="148" t="s">
        <v>27</v>
      </c>
    </row>
    <row r="12" spans="3:5">
      <c r="D12" s="115" t="s">
        <v>41</v>
      </c>
      <c r="E12" s="149"/>
    </row>
    <row r="13" spans="3:5">
      <c r="C13" s="116"/>
      <c r="D13" s="116"/>
      <c r="E13" s="149"/>
    </row>
    <row r="14" spans="3:5">
      <c r="C14" s="117" t="s">
        <v>42</v>
      </c>
      <c r="D14" s="117" t="s">
        <v>43</v>
      </c>
      <c r="E14" s="117" t="s">
        <v>44</v>
      </c>
    </row>
    <row r="15" spans="3:5">
      <c r="C15" s="119">
        <v>1</v>
      </c>
      <c r="D15" s="118" t="s">
        <v>45</v>
      </c>
      <c r="E15" s="122">
        <v>0.3</v>
      </c>
    </row>
    <row r="16" spans="3:5" ht="30">
      <c r="C16" s="119">
        <v>2</v>
      </c>
      <c r="D16" s="118" t="s">
        <v>46</v>
      </c>
      <c r="E16" s="122">
        <v>0.3</v>
      </c>
    </row>
    <row r="17" spans="3:6">
      <c r="C17" s="162"/>
      <c r="D17" s="163"/>
      <c r="E17" s="164"/>
    </row>
    <row r="18" spans="3:6">
      <c r="C18" s="162"/>
      <c r="D18" s="163"/>
      <c r="E18" s="164"/>
    </row>
    <row r="19" spans="3:6">
      <c r="D19" s="115" t="s">
        <v>31</v>
      </c>
      <c r="E19" s="149"/>
      <c r="F19" s="116"/>
    </row>
    <row r="20" spans="3:6">
      <c r="D20" s="116"/>
      <c r="E20" s="149"/>
      <c r="F20" s="116"/>
    </row>
    <row r="21" spans="3:6">
      <c r="C21" s="117" t="s">
        <v>33</v>
      </c>
      <c r="D21" s="117" t="s">
        <v>32</v>
      </c>
      <c r="E21" s="117" t="s">
        <v>29</v>
      </c>
    </row>
    <row r="22" spans="3:6" ht="45">
      <c r="C22" s="119" t="s">
        <v>35</v>
      </c>
      <c r="D22" s="118" t="s">
        <v>34</v>
      </c>
      <c r="E22" s="120">
        <v>1.25E-3</v>
      </c>
    </row>
    <row r="23" spans="3:6" ht="45">
      <c r="C23" s="119" t="s">
        <v>37</v>
      </c>
      <c r="D23" s="118" t="s">
        <v>36</v>
      </c>
      <c r="E23" s="120">
        <v>1.25E-3</v>
      </c>
    </row>
    <row r="24" spans="3:6">
      <c r="C24" s="119" t="s">
        <v>35</v>
      </c>
      <c r="D24" s="118" t="s">
        <v>38</v>
      </c>
      <c r="E24" s="120">
        <v>2.5000000000000001E-4</v>
      </c>
    </row>
    <row r="25" spans="3:6">
      <c r="C25" s="119" t="s">
        <v>35</v>
      </c>
      <c r="D25" s="118" t="s">
        <v>39</v>
      </c>
      <c r="E25" s="120">
        <v>1.7000000000000001E-4</v>
      </c>
    </row>
    <row r="26" spans="3:6">
      <c r="C26" s="119" t="s">
        <v>37</v>
      </c>
      <c r="D26" s="118" t="s">
        <v>40</v>
      </c>
      <c r="E26" s="120">
        <v>2.5000000000000001E-3</v>
      </c>
    </row>
  </sheetData>
  <pageMargins left="0" right="0" top="0" bottom="0" header="0" footer="0"/>
  <pageSetup paperSize="9" scale="91" orientation="portrait" verticalDpi="0" r:id="rId1"/>
  <headerFooter>
    <oddFooter>&amp;LExshail Software exshail@gmail.com</oddFooter>
  </headerFooter>
</worksheet>
</file>

<file path=xl/worksheets/sheet3.xml><?xml version="1.0" encoding="utf-8"?>
<worksheet xmlns="http://schemas.openxmlformats.org/spreadsheetml/2006/main" xmlns:r="http://schemas.openxmlformats.org/officeDocument/2006/relationships">
  <dimension ref="C4:F20"/>
  <sheetViews>
    <sheetView view="pageBreakPreview" zoomScale="124" zoomScaleSheetLayoutView="124" workbookViewId="0">
      <selection activeCell="C2" sqref="C2"/>
    </sheetView>
  </sheetViews>
  <sheetFormatPr defaultRowHeight="15"/>
  <cols>
    <col min="2" max="2" width="3.140625" customWidth="1"/>
    <col min="3" max="3" width="9.140625" style="16"/>
    <col min="4" max="4" width="48.85546875" customWidth="1"/>
    <col min="5" max="5" width="26.7109375" customWidth="1"/>
    <col min="6" max="6" width="26.85546875" customWidth="1"/>
    <col min="7" max="7" width="3.5703125" customWidth="1"/>
  </cols>
  <sheetData>
    <row r="4" spans="3:6">
      <c r="D4" s="126" t="s">
        <v>85</v>
      </c>
      <c r="E4" s="127"/>
      <c r="F4" s="127"/>
    </row>
    <row r="5" spans="3:6" ht="44.25" customHeight="1">
      <c r="D5" s="143" t="s">
        <v>86</v>
      </c>
      <c r="E5" s="144"/>
      <c r="F5" s="144"/>
    </row>
    <row r="6" spans="3:6">
      <c r="D6" s="128"/>
      <c r="E6" s="127"/>
      <c r="F6" s="127"/>
    </row>
    <row r="7" spans="3:6">
      <c r="C7" s="133"/>
      <c r="D7" s="126" t="s">
        <v>93</v>
      </c>
      <c r="E7" s="132"/>
      <c r="F7" s="132"/>
    </row>
    <row r="8" spans="3:6">
      <c r="C8" s="150"/>
      <c r="D8" s="129" t="s">
        <v>88</v>
      </c>
      <c r="E8" s="130" t="s">
        <v>103</v>
      </c>
      <c r="F8" s="130" t="s">
        <v>104</v>
      </c>
    </row>
    <row r="9" spans="3:6" ht="45">
      <c r="C9" s="150" t="s">
        <v>94</v>
      </c>
      <c r="D9" s="129" t="s">
        <v>98</v>
      </c>
      <c r="E9" s="130" t="s">
        <v>89</v>
      </c>
      <c r="F9" s="130" t="s">
        <v>90</v>
      </c>
    </row>
    <row r="10" spans="3:6">
      <c r="C10" s="150"/>
      <c r="D10" s="152" t="s">
        <v>101</v>
      </c>
      <c r="E10" s="155">
        <v>0.1</v>
      </c>
      <c r="F10" s="154" t="s">
        <v>102</v>
      </c>
    </row>
    <row r="11" spans="3:6" ht="30">
      <c r="C11" s="150" t="s">
        <v>95</v>
      </c>
      <c r="D11" s="129" t="s">
        <v>97</v>
      </c>
      <c r="E11" s="130" t="s">
        <v>91</v>
      </c>
      <c r="F11" s="130" t="s">
        <v>92</v>
      </c>
    </row>
    <row r="12" spans="3:6" ht="30">
      <c r="C12" s="150"/>
      <c r="D12" s="152" t="s">
        <v>101</v>
      </c>
      <c r="E12" s="156" t="s">
        <v>27</v>
      </c>
      <c r="F12" s="154" t="s">
        <v>25</v>
      </c>
    </row>
    <row r="13" spans="3:6">
      <c r="C13" s="133"/>
      <c r="D13" s="128"/>
      <c r="E13" s="135"/>
      <c r="F13" s="135"/>
    </row>
    <row r="14" spans="3:6">
      <c r="D14" s="126" t="s">
        <v>87</v>
      </c>
      <c r="E14" s="127"/>
      <c r="F14" s="127"/>
    </row>
    <row r="15" spans="3:6">
      <c r="C15" s="151"/>
      <c r="D15" s="129" t="s">
        <v>88</v>
      </c>
      <c r="E15" s="130" t="s">
        <v>103</v>
      </c>
      <c r="F15" s="130" t="s">
        <v>104</v>
      </c>
    </row>
    <row r="16" spans="3:6" ht="60">
      <c r="C16" s="150" t="s">
        <v>94</v>
      </c>
      <c r="D16" s="129" t="s">
        <v>96</v>
      </c>
      <c r="E16" s="130" t="s">
        <v>89</v>
      </c>
      <c r="F16" s="130" t="s">
        <v>90</v>
      </c>
    </row>
    <row r="17" spans="3:6">
      <c r="C17" s="150"/>
      <c r="D17" s="129"/>
      <c r="E17" s="130"/>
      <c r="F17" s="130"/>
    </row>
    <row r="18" spans="3:6" ht="30">
      <c r="C18" s="150" t="s">
        <v>95</v>
      </c>
      <c r="D18" s="129" t="s">
        <v>97</v>
      </c>
      <c r="E18" s="130" t="s">
        <v>91</v>
      </c>
      <c r="F18" s="130" t="s">
        <v>92</v>
      </c>
    </row>
    <row r="19" spans="3:6">
      <c r="C19" s="153"/>
      <c r="D19" s="134"/>
      <c r="E19" s="135"/>
      <c r="F19" s="135"/>
    </row>
    <row r="20" spans="3:6">
      <c r="C20" s="133"/>
      <c r="D20" s="131"/>
      <c r="E20" s="132"/>
      <c r="F20" s="132"/>
    </row>
  </sheetData>
  <mergeCells count="1">
    <mergeCell ref="D5:F5"/>
  </mergeCells>
  <pageMargins left="0" right="0" top="0" bottom="0" header="0" footer="0"/>
  <pageSetup paperSize="9" scale="91" orientation="portrait" verticalDpi="0" r:id="rId1"/>
  <headerFooter>
    <oddFooter>&amp;LExshail Software exshail@gmail.com</oddFooter>
  </headerFooter>
</worksheet>
</file>

<file path=xl/worksheets/sheet4.xml><?xml version="1.0" encoding="utf-8"?>
<worksheet xmlns="http://schemas.openxmlformats.org/spreadsheetml/2006/main" xmlns:r="http://schemas.openxmlformats.org/officeDocument/2006/relationships">
  <dimension ref="B2:D39"/>
  <sheetViews>
    <sheetView view="pageBreakPreview" zoomScale="106" zoomScaleSheetLayoutView="106" workbookViewId="0">
      <selection activeCell="C2" sqref="C2"/>
    </sheetView>
  </sheetViews>
  <sheetFormatPr defaultRowHeight="15"/>
  <cols>
    <col min="1" max="2" width="9.140625" style="116"/>
    <col min="3" max="3" width="27.5703125" style="116" bestFit="1" customWidth="1"/>
    <col min="4" max="16384" width="9.140625" style="116"/>
  </cols>
  <sheetData>
    <row r="2" spans="2:4">
      <c r="C2" s="123" t="s">
        <v>47</v>
      </c>
    </row>
    <row r="4" spans="2:4">
      <c r="B4" s="124" t="s">
        <v>84</v>
      </c>
      <c r="C4" s="124" t="s">
        <v>99</v>
      </c>
      <c r="D4" s="124" t="s">
        <v>83</v>
      </c>
    </row>
    <row r="5" spans="2:4">
      <c r="B5" s="125">
        <v>1</v>
      </c>
      <c r="C5" s="125" t="s">
        <v>48</v>
      </c>
      <c r="D5" s="125">
        <v>100</v>
      </c>
    </row>
    <row r="6" spans="2:4">
      <c r="B6" s="125">
        <v>2</v>
      </c>
      <c r="C6" s="125" t="s">
        <v>49</v>
      </c>
      <c r="D6" s="125">
        <v>109</v>
      </c>
    </row>
    <row r="7" spans="2:4">
      <c r="B7" s="125">
        <v>3</v>
      </c>
      <c r="C7" s="125" t="s">
        <v>50</v>
      </c>
      <c r="D7" s="125">
        <v>116</v>
      </c>
    </row>
    <row r="8" spans="2:4">
      <c r="B8" s="125">
        <v>4</v>
      </c>
      <c r="C8" s="125" t="s">
        <v>51</v>
      </c>
      <c r="D8" s="125">
        <v>125</v>
      </c>
    </row>
    <row r="9" spans="2:4">
      <c r="B9" s="125">
        <v>5</v>
      </c>
      <c r="C9" s="125" t="s">
        <v>52</v>
      </c>
      <c r="D9" s="125">
        <v>133</v>
      </c>
    </row>
    <row r="10" spans="2:4">
      <c r="B10" s="125">
        <v>6</v>
      </c>
      <c r="C10" s="125" t="s">
        <v>53</v>
      </c>
      <c r="D10" s="125">
        <v>140</v>
      </c>
    </row>
    <row r="11" spans="2:4">
      <c r="B11" s="125">
        <v>7</v>
      </c>
      <c r="C11" s="125" t="s">
        <v>54</v>
      </c>
      <c r="D11" s="125">
        <v>150</v>
      </c>
    </row>
    <row r="12" spans="2:4">
      <c r="B12" s="125">
        <v>8</v>
      </c>
      <c r="C12" s="125" t="s">
        <v>55</v>
      </c>
      <c r="D12" s="125">
        <v>161</v>
      </c>
    </row>
    <row r="13" spans="2:4">
      <c r="B13" s="125">
        <v>9</v>
      </c>
      <c r="C13" s="125" t="s">
        <v>56</v>
      </c>
      <c r="D13" s="125">
        <v>172</v>
      </c>
    </row>
    <row r="14" spans="2:4">
      <c r="B14" s="125">
        <v>10</v>
      </c>
      <c r="C14" s="125" t="s">
        <v>57</v>
      </c>
      <c r="D14" s="125">
        <v>182</v>
      </c>
    </row>
    <row r="15" spans="2:4">
      <c r="B15" s="125">
        <v>11</v>
      </c>
      <c r="C15" s="125" t="s">
        <v>58</v>
      </c>
      <c r="D15" s="125">
        <v>199</v>
      </c>
    </row>
    <row r="16" spans="2:4">
      <c r="B16" s="125">
        <v>12</v>
      </c>
      <c r="C16" s="125" t="s">
        <v>59</v>
      </c>
      <c r="D16" s="125">
        <v>223</v>
      </c>
    </row>
    <row r="17" spans="2:4">
      <c r="B17" s="125">
        <v>13</v>
      </c>
      <c r="C17" s="125" t="s">
        <v>60</v>
      </c>
      <c r="D17" s="125">
        <v>244</v>
      </c>
    </row>
    <row r="18" spans="2:4">
      <c r="B18" s="125">
        <v>14</v>
      </c>
      <c r="C18" s="125" t="s">
        <v>61</v>
      </c>
      <c r="D18" s="125">
        <v>259</v>
      </c>
    </row>
    <row r="19" spans="2:4">
      <c r="B19" s="125">
        <v>15</v>
      </c>
      <c r="C19" s="125" t="s">
        <v>62</v>
      </c>
      <c r="D19" s="125">
        <v>281</v>
      </c>
    </row>
    <row r="20" spans="2:4">
      <c r="B20" s="125">
        <v>16</v>
      </c>
      <c r="C20" s="125" t="s">
        <v>63</v>
      </c>
      <c r="D20" s="125">
        <v>305</v>
      </c>
    </row>
    <row r="21" spans="2:4">
      <c r="B21" s="125">
        <v>17</v>
      </c>
      <c r="C21" s="125" t="s">
        <v>64</v>
      </c>
      <c r="D21" s="125">
        <v>331</v>
      </c>
    </row>
    <row r="22" spans="2:4">
      <c r="B22" s="125">
        <v>18</v>
      </c>
      <c r="C22" s="125" t="s">
        <v>65</v>
      </c>
      <c r="D22" s="125">
        <v>351</v>
      </c>
    </row>
    <row r="23" spans="2:4">
      <c r="B23" s="125">
        <v>19</v>
      </c>
      <c r="C23" s="125" t="s">
        <v>66</v>
      </c>
      <c r="D23" s="125">
        <v>389</v>
      </c>
    </row>
    <row r="24" spans="2:4">
      <c r="B24" s="125">
        <v>20</v>
      </c>
      <c r="C24" s="125" t="s">
        <v>67</v>
      </c>
      <c r="D24" s="125">
        <v>406</v>
      </c>
    </row>
    <row r="25" spans="2:4">
      <c r="B25" s="125">
        <v>21</v>
      </c>
      <c r="C25" s="125" t="s">
        <v>68</v>
      </c>
      <c r="D25" s="125">
        <v>426</v>
      </c>
    </row>
    <row r="26" spans="2:4">
      <c r="B26" s="125">
        <v>22</v>
      </c>
      <c r="C26" s="125" t="s">
        <v>69</v>
      </c>
      <c r="D26" s="125">
        <v>447</v>
      </c>
    </row>
    <row r="27" spans="2:4">
      <c r="B27" s="125">
        <v>23</v>
      </c>
      <c r="C27" s="125" t="s">
        <v>70</v>
      </c>
      <c r="D27" s="125">
        <v>463</v>
      </c>
    </row>
    <row r="28" spans="2:4">
      <c r="B28" s="125">
        <v>24</v>
      </c>
      <c r="C28" s="125" t="s">
        <v>71</v>
      </c>
      <c r="D28" s="125">
        <v>480</v>
      </c>
    </row>
    <row r="29" spans="2:4">
      <c r="B29" s="125">
        <v>25</v>
      </c>
      <c r="C29" s="125" t="s">
        <v>82</v>
      </c>
      <c r="D29" s="125">
        <v>497</v>
      </c>
    </row>
    <row r="30" spans="2:4">
      <c r="B30" s="125">
        <v>26</v>
      </c>
      <c r="C30" s="125" t="s">
        <v>72</v>
      </c>
      <c r="D30" s="125">
        <v>519</v>
      </c>
    </row>
    <row r="31" spans="2:4">
      <c r="B31" s="125">
        <v>27</v>
      </c>
      <c r="C31" s="125" t="s">
        <v>73</v>
      </c>
      <c r="D31" s="125">
        <v>551</v>
      </c>
    </row>
    <row r="32" spans="2:4">
      <c r="B32" s="125">
        <v>28</v>
      </c>
      <c r="C32" s="125" t="s">
        <v>74</v>
      </c>
      <c r="D32" s="125">
        <v>582</v>
      </c>
    </row>
    <row r="33" spans="2:4">
      <c r="B33" s="125">
        <v>29</v>
      </c>
      <c r="C33" s="125" t="s">
        <v>75</v>
      </c>
      <c r="D33" s="125">
        <v>632</v>
      </c>
    </row>
    <row r="34" spans="2:4">
      <c r="B34" s="125">
        <v>30</v>
      </c>
      <c r="C34" s="125" t="s">
        <v>76</v>
      </c>
      <c r="D34" s="125">
        <v>711</v>
      </c>
    </row>
    <row r="35" spans="2:4">
      <c r="B35" s="125">
        <v>31</v>
      </c>
      <c r="C35" s="125" t="s">
        <v>77</v>
      </c>
      <c r="D35" s="125">
        <v>785</v>
      </c>
    </row>
    <row r="36" spans="2:4">
      <c r="B36" s="125">
        <v>32</v>
      </c>
      <c r="C36" s="125" t="s">
        <v>78</v>
      </c>
      <c r="D36" s="125">
        <v>852</v>
      </c>
    </row>
    <row r="37" spans="2:4">
      <c r="B37" s="125">
        <v>33</v>
      </c>
      <c r="C37" s="125" t="s">
        <v>79</v>
      </c>
      <c r="D37" s="125">
        <v>939</v>
      </c>
    </row>
    <row r="38" spans="2:4">
      <c r="B38" s="125">
        <v>34</v>
      </c>
      <c r="C38" s="125" t="s">
        <v>80</v>
      </c>
      <c r="D38" s="125">
        <v>1024</v>
      </c>
    </row>
    <row r="39" spans="2:4">
      <c r="B39" s="125">
        <v>35</v>
      </c>
      <c r="C39" s="125" t="s">
        <v>81</v>
      </c>
      <c r="D39" s="125">
        <v>1081</v>
      </c>
    </row>
  </sheetData>
  <pageMargins left="0" right="0" top="0" bottom="0" header="0" footer="0"/>
  <pageSetup paperSize="9" scale="91" orientation="portrait" verticalDpi="0" r:id="rId1"/>
  <headerFooter>
    <oddFooter>&amp;LExshail Software exshail@gmail.com</oddFooter>
  </headerFooter>
</worksheet>
</file>

<file path=xl/worksheets/sheet5.xml><?xml version="1.0" encoding="utf-8"?>
<worksheet xmlns="http://schemas.openxmlformats.org/spreadsheetml/2006/main" xmlns:r="http://schemas.openxmlformats.org/officeDocument/2006/relationships">
  <dimension ref="A4:B11"/>
  <sheetViews>
    <sheetView workbookViewId="0">
      <selection activeCell="B14" sqref="B14"/>
    </sheetView>
  </sheetViews>
  <sheetFormatPr defaultRowHeight="15"/>
  <cols>
    <col min="2" max="2" width="44.5703125" bestFit="1" customWidth="1"/>
  </cols>
  <sheetData>
    <row r="4" spans="1:2">
      <c r="B4" t="s">
        <v>106</v>
      </c>
    </row>
    <row r="5" spans="1:2">
      <c r="A5" t="s">
        <v>111</v>
      </c>
      <c r="B5" s="157" t="s">
        <v>112</v>
      </c>
    </row>
    <row r="6" spans="1:2">
      <c r="B6" s="157"/>
    </row>
    <row r="7" spans="1:2">
      <c r="A7" t="s">
        <v>108</v>
      </c>
      <c r="B7" s="157" t="s">
        <v>109</v>
      </c>
    </row>
    <row r="8" spans="1:2">
      <c r="B8" s="157"/>
    </row>
    <row r="9" spans="1:2">
      <c r="B9" t="s">
        <v>107</v>
      </c>
    </row>
    <row r="10" spans="1:2">
      <c r="B10" s="157" t="s">
        <v>110</v>
      </c>
    </row>
    <row r="11" spans="1:2">
      <c r="B11" t="s">
        <v>113</v>
      </c>
    </row>
  </sheetData>
  <hyperlinks>
    <hyperlink ref="B7" r:id="rId1"/>
    <hyperlink ref="B10" r:id="rId2"/>
    <hyperlink ref="B5"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IT table</vt:lpstr>
      <vt:lpstr>Other  Tax</vt:lpstr>
      <vt:lpstr>Cap Gains</vt:lpstr>
      <vt:lpstr>Cost Inflation Index</vt:lpstr>
      <vt:lpstr>About</vt:lpstr>
      <vt:lpstr>'Cap Gains'!Print_Area</vt:lpstr>
      <vt:lpstr>'Cost Inflation Index'!Print_Area</vt:lpstr>
      <vt:lpstr>'IT table'!Print_Area</vt:lpstr>
      <vt:lpstr>'Other  Tax'!Print_Area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IT Tax Rate</dc:subject>
  <dc:creator>Exshail Software</dc:creator>
  <dc:description>IT Tax from FY. 1985-86.</dc:description>
  <cp:lastModifiedBy>Exshail@gmail.com</cp:lastModifiedBy>
  <cp:lastPrinted>2015-09-21T03:29:53Z</cp:lastPrinted>
  <dcterms:created xsi:type="dcterms:W3CDTF">2015-09-12T09:52:27Z</dcterms:created>
  <dcterms:modified xsi:type="dcterms:W3CDTF">2015-09-21T03:31:18Z</dcterms:modified>
</cp:coreProperties>
</file>